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'ЗФ'!$A$1:$G$121</definedName>
    <definedName name="_xlnm.Print_Area" localSheetId="1">'СФ'!$A$1:$E$58</definedName>
  </definedNames>
  <calcPr fullCalcOnLoad="1"/>
</workbook>
</file>

<file path=xl/sharedStrings.xml><?xml version="1.0" encoding="utf-8"?>
<sst xmlns="http://schemas.openxmlformats.org/spreadsheetml/2006/main" count="232" uniqueCount="199">
  <si>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</si>
  <si>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</si>
  <si>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</si>
  <si>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</si>
  <si>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</si>
  <si>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</si>
  <si>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</si>
  <si>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</si>
  <si>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</si>
  <si>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</si>
  <si>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</si>
  <si>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</si>
  <si>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</si>
  <si>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</si>
  <si>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</si>
  <si>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</si>
  <si>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</si>
  <si>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</si>
  <si>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</si>
  <si>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</si>
  <si>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</si>
  <si>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</si>
  <si>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</si>
  <si>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</si>
  <si>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</si>
  <si>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</si>
  <si>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</si>
  <si>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</si>
  <si>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</si>
  <si>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</si>
  <si>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</si>
  <si>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</si>
  <si>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</si>
  <si>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</si>
  <si>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</si>
  <si>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</si>
  <si>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</si>
  <si>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</si>
  <si>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</si>
  <si>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</si>
  <si>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</si>
  <si>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</si>
  <si>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</si>
  <si>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</si>
  <si>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</si>
  <si>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</si>
  <si>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</si>
  <si>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</si>
  <si>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</si>
  <si>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</si>
  <si>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</si>
  <si>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</si>
  <si>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</si>
  <si>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</si>
  <si>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</si>
  <si>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</si>
  <si>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</si>
  <si>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</si>
  <si>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</si>
  <si>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</si>
  <si>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</si>
  <si>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</si>
  <si>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</si>
  <si>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</si>
  <si>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</si>
  <si>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</si>
  <si>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</si>
  <si>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</si>
  <si>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</si>
  <si>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</si>
  <si>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</si>
  <si>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</si>
  <si>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</si>
  <si>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</si>
  <si>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</si>
  <si>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</si>
  <si>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</si>
  <si>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</si>
  <si>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</si>
  <si>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</si>
  <si>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</si>
  <si>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</si>
  <si>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</si>
  <si>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</si>
  <si>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</si>
  <si>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</si>
  <si>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</si>
  <si>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</si>
  <si>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</si>
  <si>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</si>
  <si>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</si>
  <si>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</si>
  <si>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</si>
  <si>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</si>
  <si>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</si>
  <si>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</si>
  <si>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</si>
  <si>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</si>
  <si>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</si>
  <si>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</si>
  <si>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</si>
  <si>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</si>
  <si>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</si>
  <si>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</si>
  <si>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</si>
  <si>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</si>
  <si>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</si>
  <si>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</si>
  <si>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</si>
  <si>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</si>
  <si>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</si>
  <si>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</si>
  <si>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</si>
  <si>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</si>
  <si>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</si>
  <si>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</si>
  <si>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</si>
  <si>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</si>
  <si>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</si>
  <si>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</si>
  <si>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</si>
  <si>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</si>
  <si>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</si>
  <si>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</si>
  <si>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</si>
  <si>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</si>
  <si>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</si>
  <si>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</si>
  <si>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</si>
  <si>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</si>
  <si>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</si>
  <si>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</si>
  <si>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</si>
  <si>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</si>
  <si>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</si>
  <si>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</si>
  <si>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</si>
  <si>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</si>
  <si>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</si>
  <si>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</si>
  <si>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</si>
  <si>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</si>
  <si>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</si>
  <si>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</si>
  <si>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</si>
  <si>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</si>
  <si>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</si>
  <si>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</si>
  <si>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</si>
  <si>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</si>
  <si>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</si>
  <si>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</si>
  <si>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</si>
  <si>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</si>
  <si>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</si>
  <si>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</si>
  <si>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</si>
  <si>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</si>
  <si>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</si>
  <si>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</si>
  <si>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</si>
  <si>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</si>
  <si>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</si>
  <si>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</si>
  <si>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</si>
  <si>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</si>
  <si>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</si>
  <si>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</si>
  <si>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</si>
  <si>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</si>
  <si>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Виконання міського бюджету за січень-березень 2017 року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</si>
  <si>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</si>
  <si>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</si>
  <si>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</si>
  <si>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</si>
  <si>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</si>
  <si>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 місцевим бюджетам на надання державної підтримки особам з особливими освітніми потребами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</si>
  <si>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</si>
  <si>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0100</t>
  </si>
  <si>
    <t>1000</t>
  </si>
  <si>
    <t>3000</t>
  </si>
  <si>
    <t>4000</t>
  </si>
  <si>
    <t>5000</t>
  </si>
  <si>
    <t>6000</t>
  </si>
  <si>
    <t>6600</t>
  </si>
  <si>
    <t>7400</t>
  </si>
  <si>
    <t>7800</t>
  </si>
  <si>
    <t>8000</t>
  </si>
  <si>
    <t>8010</t>
  </si>
  <si>
    <t>8600</t>
  </si>
  <si>
    <t>Соціальний захист та соціальне забезпечення</t>
  </si>
  <si>
    <t>Цільові фонди</t>
  </si>
  <si>
    <t>Інші видатки</t>
  </si>
  <si>
    <t>6300</t>
  </si>
  <si>
    <t>9100</t>
  </si>
  <si>
    <t>Секретар міської ради</t>
  </si>
  <si>
    <t>Ю. Лакоза</t>
  </si>
  <si>
    <t xml:space="preserve">Додаток № 1               Проект № 1                                                   до рішення двадцятої сесії                        міської ради VІІ скликання                                                                         травня  2017 року  №                                                            </t>
  </si>
  <si>
    <t xml:space="preserve">Додаток № 2               Проект № 1                                                   до рішення двадцятої сесії                        міської ради VІІ скликання                                                                         травня  2017 року  №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</si>
</sst>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18" xfId="0" applyNumberFormat="1" applyFont="1" applyFill="1" applyBorder="1" applyAlignment="1" applyProtection="1">
      <alignment horizontal="right" vertical="center"/>
      <protection hidden="1"/>
    </xf>
    <xf numFmtId="182" fontId="6" fillId="33" borderId="19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49" fontId="9" fillId="0" borderId="21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182" fontId="9" fillId="0" borderId="19" xfId="0" applyNumberFormat="1" applyFont="1" applyFill="1" applyBorder="1" applyAlignment="1" applyProtection="1">
      <alignment vertical="center" wrapText="1"/>
      <protection hidden="1"/>
    </xf>
    <xf numFmtId="182" fontId="9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19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181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5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182" fontId="6" fillId="0" borderId="20" xfId="0" applyNumberFormat="1" applyFont="1" applyFill="1" applyBorder="1" applyAlignment="1" applyProtection="1">
      <alignment wrapText="1"/>
      <protection/>
    </xf>
    <xf numFmtId="182" fontId="6" fillId="0" borderId="2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4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29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4" xfId="0" applyNumberFormat="1" applyFont="1" applyFill="1" applyBorder="1" applyAlignment="1" applyProtection="1">
      <alignment vertical="center" wrapText="1"/>
      <protection hidden="1"/>
    </xf>
    <xf numFmtId="182" fontId="16" fillId="0" borderId="30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0" xfId="0" applyNumberFormat="1" applyFont="1" applyFill="1" applyBorder="1" applyAlignment="1">
      <alignment horizontal="right" wrapText="1" shrinkToFit="1"/>
    </xf>
    <xf numFmtId="182" fontId="17" fillId="0" borderId="31" xfId="0" applyNumberFormat="1" applyFont="1" applyFill="1" applyBorder="1" applyAlignment="1">
      <alignment horizontal="right" wrapText="1" shrinkToFit="1"/>
    </xf>
    <xf numFmtId="182" fontId="17" fillId="0" borderId="32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4" xfId="0" applyNumberFormat="1" applyFont="1" applyFill="1" applyBorder="1" applyAlignment="1">
      <alignment horizontal="right" wrapText="1" shrinkToFit="1"/>
    </xf>
    <xf numFmtId="182" fontId="19" fillId="0" borderId="32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7" xfId="0" applyNumberFormat="1" applyFont="1" applyFill="1" applyBorder="1" applyAlignment="1">
      <alignment horizontal="right" wrapText="1" shrinkToFit="1"/>
    </xf>
    <xf numFmtId="182" fontId="17" fillId="0" borderId="33" xfId="0" applyNumberFormat="1" applyFont="1" applyFill="1" applyBorder="1" applyAlignment="1">
      <alignment horizontal="right" wrapText="1" shrinkToFit="1"/>
    </xf>
    <xf numFmtId="182" fontId="16" fillId="33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1" fontId="9" fillId="0" borderId="34" xfId="0" applyNumberFormat="1" applyFont="1" applyFill="1" applyBorder="1" applyAlignment="1" applyProtection="1">
      <alignment horizontal="right" vertical="top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181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wrapText="1"/>
      <protection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182" fontId="17" fillId="0" borderId="36" xfId="0" applyNumberFormat="1" applyFont="1" applyFill="1" applyBorder="1" applyAlignment="1" applyProtection="1">
      <alignment horizontal="right"/>
      <protection hidden="1"/>
    </xf>
    <xf numFmtId="182" fontId="17" fillId="0" borderId="13" xfId="0" applyNumberFormat="1" applyFont="1" applyFill="1" applyBorder="1" applyAlignment="1" applyProtection="1">
      <alignment horizontal="right"/>
      <protection hidden="1"/>
    </xf>
    <xf numFmtId="182" fontId="17" fillId="0" borderId="37" xfId="0" applyNumberFormat="1" applyFont="1" applyFill="1" applyBorder="1" applyAlignment="1" applyProtection="1">
      <alignment horizontal="right"/>
      <protection hidden="1"/>
    </xf>
    <xf numFmtId="182" fontId="17" fillId="0" borderId="14" xfId="0" applyNumberFormat="1" applyFont="1" applyFill="1" applyBorder="1" applyAlignment="1" applyProtection="1">
      <alignment horizontal="right"/>
      <protection hidden="1"/>
    </xf>
    <xf numFmtId="182" fontId="17" fillId="0" borderId="38" xfId="0" applyNumberFormat="1" applyFont="1" applyFill="1" applyBorder="1" applyAlignment="1" applyProtection="1">
      <alignment horizontal="right"/>
      <protection hidden="1"/>
    </xf>
    <xf numFmtId="182" fontId="17" fillId="0" borderId="27" xfId="0" applyNumberFormat="1" applyFont="1" applyFill="1" applyBorder="1" applyAlignment="1" applyProtection="1">
      <alignment horizontal="right"/>
      <protection hidden="1"/>
    </xf>
    <xf numFmtId="182" fontId="16" fillId="34" borderId="39" xfId="0" applyNumberFormat="1" applyFont="1" applyFill="1" applyBorder="1" applyAlignment="1">
      <alignment horizontal="right" wrapText="1" shrinkToFit="1"/>
    </xf>
    <xf numFmtId="182" fontId="16" fillId="34" borderId="40" xfId="0" applyNumberFormat="1" applyFont="1" applyFill="1" applyBorder="1" applyAlignment="1">
      <alignment horizontal="right" wrapText="1" shrinkToFit="1"/>
    </xf>
    <xf numFmtId="182" fontId="17" fillId="0" borderId="14" xfId="0" applyNumberFormat="1" applyFont="1" applyFill="1" applyBorder="1" applyAlignment="1" applyProtection="1">
      <alignment horizontal="right"/>
      <protection hidden="1" locked="0"/>
    </xf>
    <xf numFmtId="182" fontId="16" fillId="0" borderId="22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41" xfId="0" applyNumberFormat="1" applyFont="1" applyFill="1" applyBorder="1" applyAlignment="1" applyProtection="1">
      <alignment horizontal="right" wrapText="1"/>
      <protection hidden="1"/>
    </xf>
    <xf numFmtId="182" fontId="17" fillId="0" borderId="35" xfId="0" applyNumberFormat="1" applyFont="1" applyFill="1" applyBorder="1" applyAlignment="1" applyProtection="1">
      <alignment horizontal="right" wrapText="1"/>
      <protection hidden="1"/>
    </xf>
    <xf numFmtId="182" fontId="17" fillId="0" borderId="42" xfId="0" applyNumberFormat="1" applyFont="1" applyFill="1" applyBorder="1" applyAlignment="1" applyProtection="1">
      <alignment horizontal="right" wrapText="1"/>
      <protection hidden="1"/>
    </xf>
    <xf numFmtId="182" fontId="19" fillId="0" borderId="38" xfId="0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182" fontId="9" fillId="0" borderId="17" xfId="0" applyNumberFormat="1" applyFont="1" applyFill="1" applyBorder="1" applyAlignment="1">
      <alignment horizontal="right" wrapText="1" shrinkToFit="1"/>
    </xf>
    <xf numFmtId="182" fontId="9" fillId="0" borderId="17" xfId="0" applyNumberFormat="1" applyFont="1" applyFill="1" applyBorder="1" applyAlignment="1">
      <alignment horizontal="right"/>
    </xf>
    <xf numFmtId="182" fontId="6" fillId="0" borderId="20" xfId="0" applyNumberFormat="1" applyFont="1" applyFill="1" applyBorder="1" applyAlignment="1" applyProtection="1">
      <alignment horizontal="right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14" xfId="0" applyNumberFormat="1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2" xfId="0" applyNumberFormat="1" applyFont="1" applyFill="1" applyBorder="1" applyAlignment="1">
      <alignment horizontal="right" wrapText="1" shrinkToFit="1"/>
    </xf>
    <xf numFmtId="4" fontId="9" fillId="0" borderId="13" xfId="0" applyNumberFormat="1" applyFont="1" applyFill="1" applyBorder="1" applyAlignment="1" applyProtection="1">
      <alignment vertical="top" wrapText="1"/>
      <protection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182" fontId="6" fillId="33" borderId="39" xfId="0" applyNumberFormat="1" applyFont="1" applyFill="1" applyBorder="1" applyAlignment="1" applyProtection="1">
      <alignment vertical="center" shrinkToFit="1"/>
      <protection/>
    </xf>
    <xf numFmtId="182" fontId="6" fillId="33" borderId="39" xfId="0" applyNumberFormat="1" applyFont="1" applyFill="1" applyBorder="1" applyAlignment="1" applyProtection="1">
      <alignment vertical="center" wrapText="1"/>
      <protection/>
    </xf>
    <xf numFmtId="182" fontId="6" fillId="33" borderId="4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182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6" fillId="34" borderId="12" xfId="0" applyNumberFormat="1" applyFont="1" applyFill="1" applyBorder="1" applyAlignment="1">
      <alignment horizontal="right" wrapText="1" shrinkToFit="1"/>
    </xf>
    <xf numFmtId="182" fontId="6" fillId="0" borderId="20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43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3" xfId="0" applyNumberFormat="1" applyFont="1" applyFill="1" applyBorder="1" applyAlignment="1" applyProtection="1">
      <alignment horizontal="right" vertical="top" wrapText="1"/>
      <protection hidden="1"/>
    </xf>
    <xf numFmtId="49" fontId="9" fillId="0" borderId="26" xfId="0" applyNumberFormat="1" applyFont="1" applyFill="1" applyBorder="1" applyAlignment="1" applyProtection="1">
      <alignment horizontal="right" vertical="top" wrapText="1"/>
      <protection hidden="1"/>
    </xf>
    <xf numFmtId="182" fontId="9" fillId="0" borderId="29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36" xfId="0" applyNumberFormat="1" applyFont="1" applyFill="1" applyBorder="1" applyAlignment="1" applyProtection="1">
      <alignment horizontal="right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/>
      <protection hidden="1"/>
    </xf>
    <xf numFmtId="182" fontId="9" fillId="0" borderId="17" xfId="0" applyNumberFormat="1" applyFont="1" applyFill="1" applyBorder="1" applyAlignment="1" applyProtection="1">
      <alignment horizontal="right"/>
      <protection hidden="1"/>
    </xf>
    <xf numFmtId="182" fontId="9" fillId="0" borderId="46" xfId="0" applyNumberFormat="1" applyFont="1" applyFill="1" applyBorder="1" applyAlignment="1" applyProtection="1">
      <alignment horizontal="right"/>
      <protection hidden="1"/>
    </xf>
    <xf numFmtId="182" fontId="9" fillId="0" borderId="37" xfId="0" applyNumberFormat="1" applyFont="1" applyFill="1" applyBorder="1" applyAlignment="1" applyProtection="1">
      <alignment horizontal="right"/>
      <protection hidden="1"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9" fillId="0" borderId="38" xfId="0" applyNumberFormat="1" applyFont="1" applyFill="1" applyBorder="1" applyAlignment="1" applyProtection="1">
      <alignment horizontal="right" wrapText="1"/>
      <protection hidden="1"/>
    </xf>
    <xf numFmtId="182" fontId="6" fillId="33" borderId="19" xfId="0" applyNumberFormat="1" applyFont="1" applyFill="1" applyBorder="1" applyAlignment="1" applyProtection="1">
      <alignment horizontal="right" vertical="center" shrinkToFit="1"/>
      <protection hidden="1"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28" xfId="0" applyNumberFormat="1" applyFont="1" applyFill="1" applyBorder="1" applyAlignment="1" applyProtection="1">
      <alignment horizontal="right" wrapText="1"/>
      <protection hidden="1"/>
    </xf>
    <xf numFmtId="182" fontId="9" fillId="0" borderId="37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/>
      <protection hidden="1"/>
    </xf>
    <xf numFmtId="181" fontId="6" fillId="33" borderId="4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9" xfId="0" applyNumberFormat="1" applyFont="1" applyFill="1" applyBorder="1" applyAlignment="1" applyProtection="1">
      <alignment horizontal="center" vertical="center" wrapText="1"/>
      <protection hidden="1"/>
    </xf>
    <xf numFmtId="182" fontId="6" fillId="33" borderId="49" xfId="0" applyNumberFormat="1" applyFont="1" applyFill="1" applyBorder="1" applyAlignment="1" applyProtection="1">
      <alignment horizontal="right" vertical="center"/>
      <protection hidden="1"/>
    </xf>
    <xf numFmtId="182" fontId="6" fillId="33" borderId="4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50" xfId="0" applyNumberFormat="1" applyFont="1" applyFill="1" applyBorder="1" applyAlignment="1">
      <alignment horizontal="right"/>
    </xf>
    <xf numFmtId="182" fontId="9" fillId="0" borderId="2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51" xfId="0" applyNumberFormat="1" applyFont="1" applyFill="1" applyBorder="1" applyAlignment="1">
      <alignment horizontal="right"/>
    </xf>
    <xf numFmtId="182" fontId="6" fillId="33" borderId="19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2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showZeros="0" view="pageBreakPreview" zoomScale="75" zoomScaleNormal="75" zoomScaleSheetLayoutView="75" zoomScalePageLayoutView="0" workbookViewId="0" topLeftCell="A1">
      <pane ySplit="4" topLeftCell="A48" activePane="bottomLeft" state="frozen"/>
      <selection pane="topLeft" activeCell="A1" sqref="A1"/>
      <selection pane="bottomLeft" activeCell="K119" sqref="K119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53" customWidth="1"/>
    <col min="5" max="5" width="14.25390625" style="53" customWidth="1"/>
    <col min="6" max="6" width="11.25390625" style="53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6.75" customHeight="1">
      <c r="E1" s="267" t="s">
        <v>197</v>
      </c>
      <c r="F1" s="267"/>
      <c r="G1" s="267"/>
    </row>
    <row r="2" spans="1:7" ht="27.75" customHeight="1">
      <c r="A2" s="266" t="s">
        <v>170</v>
      </c>
      <c r="B2" s="266"/>
      <c r="C2" s="266"/>
      <c r="D2" s="266"/>
      <c r="E2" s="266"/>
      <c r="F2" s="266"/>
      <c r="G2" s="266"/>
    </row>
    <row r="3" ht="15" customHeight="1" thickBot="1">
      <c r="G3" s="3"/>
    </row>
    <row r="4" spans="1:7" s="1" customFormat="1" ht="66" customHeight="1" thickBot="1">
      <c r="A4" s="54" t="s">
        <v>1</v>
      </c>
      <c r="B4" s="55" t="s">
        <v>2</v>
      </c>
      <c r="C4" s="28" t="s">
        <v>55</v>
      </c>
      <c r="D4" s="28" t="s">
        <v>19</v>
      </c>
      <c r="E4" s="28" t="s">
        <v>70</v>
      </c>
      <c r="F4" s="28" t="s">
        <v>56</v>
      </c>
      <c r="G4" s="47" t="s">
        <v>57</v>
      </c>
    </row>
    <row r="5" spans="1:7" ht="23.25" customHeight="1" thickBot="1">
      <c r="A5" s="5"/>
      <c r="B5" s="7" t="s">
        <v>21</v>
      </c>
      <c r="C5" s="6"/>
      <c r="D5" s="6"/>
      <c r="E5" s="6"/>
      <c r="F5" s="7"/>
      <c r="G5" s="8"/>
    </row>
    <row r="6" spans="1:8" ht="22.5" customHeight="1" thickBot="1">
      <c r="A6" s="48">
        <v>10000000</v>
      </c>
      <c r="B6" s="49" t="s">
        <v>3</v>
      </c>
      <c r="C6" s="194">
        <f>C7+C10+C13+C19</f>
        <v>34085.1</v>
      </c>
      <c r="D6" s="194">
        <f>D7+D10+D13+D19</f>
        <v>6529.164999999999</v>
      </c>
      <c r="E6" s="194">
        <f>E7+E10+E13+E19</f>
        <v>8130.727</v>
      </c>
      <c r="F6" s="194">
        <f aca="true" t="shared" si="0" ref="F6:G35">IF(C6=0,"",$E6/C6*100)</f>
        <v>23.854197288551305</v>
      </c>
      <c r="G6" s="195">
        <f t="shared" si="0"/>
        <v>124.52935405982237</v>
      </c>
      <c r="H6" s="104"/>
    </row>
    <row r="7" spans="1:8" ht="37.5">
      <c r="A7" s="97">
        <v>11000000</v>
      </c>
      <c r="B7" s="98" t="s">
        <v>4</v>
      </c>
      <c r="C7" s="99">
        <v>23370.7</v>
      </c>
      <c r="D7" s="99">
        <v>4264.775</v>
      </c>
      <c r="E7" s="99">
        <v>5248.559</v>
      </c>
      <c r="F7" s="99">
        <f t="shared" si="0"/>
        <v>22.457859627653427</v>
      </c>
      <c r="G7" s="100">
        <f t="shared" si="0"/>
        <v>123.06766476543314</v>
      </c>
      <c r="H7" s="104"/>
    </row>
    <row r="8" spans="1:8" ht="18.75">
      <c r="A8" s="88">
        <v>11010000</v>
      </c>
      <c r="B8" s="16" t="s">
        <v>60</v>
      </c>
      <c r="C8" s="17">
        <v>23144.7</v>
      </c>
      <c r="D8" s="46">
        <v>4208.275</v>
      </c>
      <c r="E8" s="46">
        <v>5237.79</v>
      </c>
      <c r="F8" s="17">
        <f t="shared" si="0"/>
        <v>22.630623857729844</v>
      </c>
      <c r="G8" s="17">
        <f t="shared" si="0"/>
        <v>124.46406187808546</v>
      </c>
      <c r="H8" s="105"/>
    </row>
    <row r="9" spans="1:8" ht="18.75">
      <c r="A9" s="88">
        <v>11020000</v>
      </c>
      <c r="B9" s="16" t="s">
        <v>5</v>
      </c>
      <c r="C9" s="17">
        <v>226</v>
      </c>
      <c r="D9" s="46">
        <v>56.5</v>
      </c>
      <c r="E9" s="46">
        <v>10.769</v>
      </c>
      <c r="F9" s="17">
        <f t="shared" si="0"/>
        <v>4.7650442477876105</v>
      </c>
      <c r="G9" s="17">
        <f t="shared" si="0"/>
        <v>19.060176991150442</v>
      </c>
      <c r="H9" s="105"/>
    </row>
    <row r="10" spans="1:8" ht="20.25" customHeight="1">
      <c r="A10" s="83">
        <v>13000000</v>
      </c>
      <c r="B10" s="84" t="s">
        <v>110</v>
      </c>
      <c r="C10" s="103">
        <v>2</v>
      </c>
      <c r="D10" s="103">
        <v>0</v>
      </c>
      <c r="E10" s="103">
        <v>7.308</v>
      </c>
      <c r="F10" s="103">
        <f t="shared" si="0"/>
        <v>365.4</v>
      </c>
      <c r="G10" s="17">
        <f t="shared" si="0"/>
      </c>
      <c r="H10" s="104"/>
    </row>
    <row r="11" spans="1:8" ht="74.25" customHeight="1">
      <c r="A11" s="86">
        <v>13010200</v>
      </c>
      <c r="B11" s="91" t="s">
        <v>108</v>
      </c>
      <c r="C11" s="9">
        <v>2</v>
      </c>
      <c r="D11" s="9">
        <v>0</v>
      </c>
      <c r="E11" s="9">
        <v>7.308</v>
      </c>
      <c r="F11" s="9"/>
      <c r="G11" s="17">
        <f t="shared" si="0"/>
      </c>
      <c r="H11" s="104"/>
    </row>
    <row r="12" spans="1:8" ht="37.5">
      <c r="A12" s="92" t="s">
        <v>109</v>
      </c>
      <c r="B12" s="85" t="s">
        <v>89</v>
      </c>
      <c r="C12" s="164">
        <v>0</v>
      </c>
      <c r="D12" s="165">
        <v>0</v>
      </c>
      <c r="E12" s="165">
        <v>0</v>
      </c>
      <c r="F12" s="164">
        <f t="shared" si="0"/>
      </c>
      <c r="G12" s="17">
        <f t="shared" si="0"/>
      </c>
      <c r="H12" s="104"/>
    </row>
    <row r="13" spans="1:8" ht="18.75">
      <c r="A13" s="180">
        <v>14000000</v>
      </c>
      <c r="B13" s="181" t="s">
        <v>171</v>
      </c>
      <c r="C13" s="101">
        <v>2910</v>
      </c>
      <c r="D13" s="102">
        <v>602.5</v>
      </c>
      <c r="E13" s="102">
        <v>590.271</v>
      </c>
      <c r="F13" s="101"/>
      <c r="G13" s="17">
        <f t="shared" si="0"/>
        <v>97.97029045643153</v>
      </c>
      <c r="H13" s="104"/>
    </row>
    <row r="14" spans="1:8" ht="37.5">
      <c r="A14" s="182">
        <v>14020000</v>
      </c>
      <c r="B14" s="183" t="s">
        <v>172</v>
      </c>
      <c r="C14" s="17">
        <f>C14+C16+C18</f>
        <v>0</v>
      </c>
      <c r="D14" s="46"/>
      <c r="E14" s="46">
        <v>49.489</v>
      </c>
      <c r="F14" s="17"/>
      <c r="G14" s="17">
        <f t="shared" si="0"/>
      </c>
      <c r="H14" s="104"/>
    </row>
    <row r="15" spans="1:8" ht="18.75">
      <c r="A15" s="182">
        <v>14021900</v>
      </c>
      <c r="B15" s="183" t="s">
        <v>173</v>
      </c>
      <c r="C15" s="17"/>
      <c r="D15" s="46"/>
      <c r="E15" s="46">
        <v>49.489</v>
      </c>
      <c r="F15" s="17"/>
      <c r="G15" s="17">
        <f t="shared" si="0"/>
      </c>
      <c r="H15" s="104"/>
    </row>
    <row r="16" spans="1:8" ht="37.5">
      <c r="A16" s="182">
        <v>14030000</v>
      </c>
      <c r="B16" s="183" t="s">
        <v>174</v>
      </c>
      <c r="C16" s="17"/>
      <c r="D16" s="46"/>
      <c r="E16" s="46">
        <v>169.544</v>
      </c>
      <c r="F16" s="17"/>
      <c r="G16" s="17">
        <f t="shared" si="0"/>
      </c>
      <c r="H16" s="104"/>
    </row>
    <row r="17" spans="1:8" ht="18.75">
      <c r="A17" s="182">
        <v>14031900</v>
      </c>
      <c r="B17" s="183" t="s">
        <v>173</v>
      </c>
      <c r="C17" s="17"/>
      <c r="D17" s="46"/>
      <c r="E17" s="46">
        <v>169.544</v>
      </c>
      <c r="F17" s="17"/>
      <c r="G17" s="17">
        <f t="shared" si="0"/>
      </c>
      <c r="H17" s="104"/>
    </row>
    <row r="18" spans="1:8" ht="39">
      <c r="A18" s="184">
        <v>14040000</v>
      </c>
      <c r="B18" s="185" t="s">
        <v>75</v>
      </c>
      <c r="C18" s="101">
        <v>2910</v>
      </c>
      <c r="D18" s="102">
        <v>602.5</v>
      </c>
      <c r="E18" s="102">
        <v>371.238</v>
      </c>
      <c r="F18" s="101">
        <f t="shared" si="0"/>
        <v>12.757319587628865</v>
      </c>
      <c r="G18" s="101">
        <f t="shared" si="0"/>
        <v>61.61626556016597</v>
      </c>
      <c r="H18" s="104"/>
    </row>
    <row r="19" spans="1:7" ht="18.75">
      <c r="A19" s="83">
        <v>18000000</v>
      </c>
      <c r="B19" s="84" t="s">
        <v>76</v>
      </c>
      <c r="C19" s="101">
        <f>C20+C29+C32</f>
        <v>7802.4</v>
      </c>
      <c r="D19" s="101">
        <f>D20+D29+D32</f>
        <v>1661.8899999999999</v>
      </c>
      <c r="E19" s="101">
        <f>E20+E29+E32</f>
        <v>2284.589</v>
      </c>
      <c r="F19" s="101">
        <f t="shared" si="0"/>
        <v>29.28059315082539</v>
      </c>
      <c r="G19" s="101">
        <f t="shared" si="0"/>
        <v>137.4693270914441</v>
      </c>
    </row>
    <row r="20" spans="1:8" ht="18.75">
      <c r="A20" s="86">
        <v>18010000</v>
      </c>
      <c r="B20" s="87" t="s">
        <v>77</v>
      </c>
      <c r="C20" s="17">
        <f>C21+C22+C23+C24+C25+C26+C27+C28</f>
        <v>3789.3999999999996</v>
      </c>
      <c r="D20" s="17">
        <f>D21+D22+D23+D24+D25+D26+D27+D28</f>
        <v>882.89</v>
      </c>
      <c r="E20" s="17">
        <f>E21+E22+E23+E24+E25+E26+E27+E28</f>
        <v>1066.011</v>
      </c>
      <c r="F20" s="17">
        <f t="shared" si="0"/>
        <v>28.13139283263841</v>
      </c>
      <c r="G20" s="17">
        <f t="shared" si="0"/>
        <v>120.74108892387501</v>
      </c>
      <c r="H20" s="104"/>
    </row>
    <row r="21" spans="1:8" ht="56.25">
      <c r="A21" s="92" t="s">
        <v>111</v>
      </c>
      <c r="B21" s="85" t="s">
        <v>112</v>
      </c>
      <c r="C21" s="17">
        <v>1</v>
      </c>
      <c r="D21" s="46">
        <v>0.39</v>
      </c>
      <c r="E21" s="46">
        <v>0.918</v>
      </c>
      <c r="F21" s="17">
        <f t="shared" si="0"/>
        <v>91.8</v>
      </c>
      <c r="G21" s="17">
        <f t="shared" si="0"/>
        <v>235.3846153846154</v>
      </c>
      <c r="H21" s="104"/>
    </row>
    <row r="22" spans="1:8" ht="56.25">
      <c r="A22" s="92" t="s">
        <v>113</v>
      </c>
      <c r="B22" s="85" t="s">
        <v>143</v>
      </c>
      <c r="C22" s="17">
        <v>1.7</v>
      </c>
      <c r="D22" s="46">
        <v>0</v>
      </c>
      <c r="E22" s="46">
        <v>0</v>
      </c>
      <c r="F22" s="17">
        <f t="shared" si="0"/>
        <v>0</v>
      </c>
      <c r="G22" s="17">
        <f t="shared" si="0"/>
      </c>
      <c r="H22" s="104"/>
    </row>
    <row r="23" spans="1:8" ht="56.25">
      <c r="A23" s="92" t="s">
        <v>142</v>
      </c>
      <c r="B23" s="85" t="s">
        <v>114</v>
      </c>
      <c r="C23" s="17">
        <v>2</v>
      </c>
      <c r="D23" s="46">
        <v>0</v>
      </c>
      <c r="E23" s="46">
        <v>0</v>
      </c>
      <c r="F23" s="17">
        <f t="shared" si="0"/>
        <v>0</v>
      </c>
      <c r="G23" s="17">
        <f t="shared" si="0"/>
      </c>
      <c r="H23" s="104"/>
    </row>
    <row r="24" spans="1:8" ht="56.25">
      <c r="A24" s="92" t="s">
        <v>115</v>
      </c>
      <c r="B24" s="85" t="s">
        <v>78</v>
      </c>
      <c r="C24" s="17">
        <v>235.9</v>
      </c>
      <c r="D24" s="46">
        <v>56.1</v>
      </c>
      <c r="E24" s="46">
        <v>57.969</v>
      </c>
      <c r="F24" s="17">
        <f t="shared" si="0"/>
        <v>24.573548113607462</v>
      </c>
      <c r="G24" s="17">
        <f t="shared" si="0"/>
        <v>103.33155080213902</v>
      </c>
      <c r="H24" s="104"/>
    </row>
    <row r="25" spans="1:8" ht="18.75">
      <c r="A25" s="92" t="s">
        <v>116</v>
      </c>
      <c r="B25" s="85" t="s">
        <v>79</v>
      </c>
      <c r="C25" s="17">
        <v>1275.5</v>
      </c>
      <c r="D25" s="46">
        <v>376.3</v>
      </c>
      <c r="E25" s="46">
        <v>507.664</v>
      </c>
      <c r="F25" s="17">
        <f t="shared" si="0"/>
        <v>39.801176009408074</v>
      </c>
      <c r="G25" s="17">
        <f t="shared" si="0"/>
        <v>134.90938081318095</v>
      </c>
      <c r="H25" s="104"/>
    </row>
    <row r="26" spans="1:8" ht="18.75">
      <c r="A26" s="92" t="s">
        <v>117</v>
      </c>
      <c r="B26" s="85" t="s">
        <v>80</v>
      </c>
      <c r="C26" s="17">
        <v>1609.5</v>
      </c>
      <c r="D26" s="46">
        <v>375</v>
      </c>
      <c r="E26" s="46">
        <v>386.622</v>
      </c>
      <c r="F26" s="17">
        <f t="shared" si="0"/>
        <v>24.021248835041938</v>
      </c>
      <c r="G26" s="17">
        <f t="shared" si="0"/>
        <v>103.09920000000001</v>
      </c>
      <c r="H26" s="104"/>
    </row>
    <row r="27" spans="1:8" ht="18.75">
      <c r="A27" s="92" t="s">
        <v>118</v>
      </c>
      <c r="B27" s="85" t="s">
        <v>81</v>
      </c>
      <c r="C27" s="17">
        <v>141</v>
      </c>
      <c r="D27" s="46">
        <v>6</v>
      </c>
      <c r="E27" s="46">
        <v>2.961</v>
      </c>
      <c r="F27" s="17">
        <f t="shared" si="0"/>
        <v>2.0999999999999996</v>
      </c>
      <c r="G27" s="17">
        <f t="shared" si="0"/>
        <v>49.35</v>
      </c>
      <c r="H27" s="104"/>
    </row>
    <row r="28" spans="1:8" ht="18.75">
      <c r="A28" s="92" t="s">
        <v>119</v>
      </c>
      <c r="B28" s="85" t="s">
        <v>82</v>
      </c>
      <c r="C28" s="17">
        <v>522.8</v>
      </c>
      <c r="D28" s="46">
        <v>69.1</v>
      </c>
      <c r="E28" s="46">
        <v>109.877</v>
      </c>
      <c r="F28" s="17">
        <f t="shared" si="0"/>
        <v>21.017023718439173</v>
      </c>
      <c r="G28" s="17">
        <f t="shared" si="0"/>
        <v>159.01157742402316</v>
      </c>
      <c r="H28" s="104"/>
    </row>
    <row r="29" spans="1:8" ht="18.75">
      <c r="A29" s="83">
        <v>18030000</v>
      </c>
      <c r="B29" s="84" t="s">
        <v>83</v>
      </c>
      <c r="C29" s="101">
        <v>7</v>
      </c>
      <c r="D29" s="102">
        <v>0.5</v>
      </c>
      <c r="E29" s="102">
        <v>1.949</v>
      </c>
      <c r="F29" s="17">
        <f t="shared" si="0"/>
        <v>27.84285714285714</v>
      </c>
      <c r="G29" s="17">
        <f t="shared" si="0"/>
        <v>389.8</v>
      </c>
      <c r="H29" s="104"/>
    </row>
    <row r="30" spans="1:8" ht="18.75">
      <c r="A30" s="92" t="s">
        <v>120</v>
      </c>
      <c r="B30" s="85" t="s">
        <v>84</v>
      </c>
      <c r="C30" s="17">
        <v>6</v>
      </c>
      <c r="D30" s="46">
        <v>0.4</v>
      </c>
      <c r="E30" s="46">
        <v>1.478</v>
      </c>
      <c r="F30" s="17">
        <f t="shared" si="0"/>
        <v>24.633333333333333</v>
      </c>
      <c r="G30" s="17">
        <f t="shared" si="0"/>
        <v>369.5</v>
      </c>
      <c r="H30" s="104"/>
    </row>
    <row r="31" spans="1:8" ht="18.75">
      <c r="A31" s="92" t="s">
        <v>121</v>
      </c>
      <c r="B31" s="85" t="s">
        <v>85</v>
      </c>
      <c r="C31" s="17">
        <v>1</v>
      </c>
      <c r="D31" s="46">
        <v>0.05</v>
      </c>
      <c r="E31" s="46">
        <v>0.471</v>
      </c>
      <c r="F31" s="17">
        <f t="shared" si="0"/>
        <v>47.099999999999994</v>
      </c>
      <c r="G31" s="17">
        <f t="shared" si="0"/>
        <v>941.9999999999998</v>
      </c>
      <c r="H31" s="104"/>
    </row>
    <row r="32" spans="1:8" ht="18.75">
      <c r="A32" s="83">
        <v>18050000</v>
      </c>
      <c r="B32" s="84" t="s">
        <v>86</v>
      </c>
      <c r="C32" s="101">
        <v>4006</v>
      </c>
      <c r="D32" s="102">
        <v>778.5</v>
      </c>
      <c r="E32" s="102">
        <v>1216.629</v>
      </c>
      <c r="F32" s="17">
        <f t="shared" si="0"/>
        <v>30.370169745381926</v>
      </c>
      <c r="G32" s="17">
        <f t="shared" si="0"/>
        <v>156.278612716763</v>
      </c>
      <c r="H32" s="104"/>
    </row>
    <row r="33" spans="1:8" ht="18.75">
      <c r="A33" s="92" t="s">
        <v>122</v>
      </c>
      <c r="B33" s="85" t="s">
        <v>87</v>
      </c>
      <c r="C33" s="17">
        <v>371</v>
      </c>
      <c r="D33" s="46">
        <v>63.2</v>
      </c>
      <c r="E33" s="46">
        <v>74.808</v>
      </c>
      <c r="F33" s="17">
        <f t="shared" si="0"/>
        <v>20.163881401617253</v>
      </c>
      <c r="G33" s="17">
        <f t="shared" si="0"/>
        <v>118.36708860759495</v>
      </c>
      <c r="H33" s="104"/>
    </row>
    <row r="34" spans="1:8" ht="18.75">
      <c r="A34" s="92" t="s">
        <v>123</v>
      </c>
      <c r="B34" s="85" t="s">
        <v>88</v>
      </c>
      <c r="C34" s="17">
        <v>3628</v>
      </c>
      <c r="D34" s="46">
        <v>714</v>
      </c>
      <c r="E34" s="46">
        <v>1136.455</v>
      </c>
      <c r="F34" s="17">
        <f t="shared" si="0"/>
        <v>31.324558985667032</v>
      </c>
      <c r="G34" s="17">
        <f t="shared" si="0"/>
        <v>159.1673669467787</v>
      </c>
      <c r="H34" s="104"/>
    </row>
    <row r="35" spans="1:8" ht="57" thickBot="1">
      <c r="A35" s="152" t="s">
        <v>124</v>
      </c>
      <c r="B35" s="153" t="s">
        <v>125</v>
      </c>
      <c r="C35" s="186">
        <v>7</v>
      </c>
      <c r="D35" s="187">
        <v>1.3</v>
      </c>
      <c r="E35" s="187">
        <v>5.366</v>
      </c>
      <c r="F35" s="17">
        <f t="shared" si="0"/>
        <v>76.65714285714286</v>
      </c>
      <c r="G35" s="186">
        <f t="shared" si="0"/>
        <v>412.7692307692307</v>
      </c>
      <c r="H35" s="104"/>
    </row>
    <row r="36" spans="1:8" ht="24" customHeight="1" thickBot="1">
      <c r="A36" s="48">
        <v>20000000</v>
      </c>
      <c r="B36" s="49" t="s">
        <v>6</v>
      </c>
      <c r="C36" s="194">
        <f>C37+C41+C51</f>
        <v>587.6</v>
      </c>
      <c r="D36" s="194">
        <f>D37+D41+D51</f>
        <v>91.72</v>
      </c>
      <c r="E36" s="194">
        <f>E37+E41+E51</f>
        <v>191.95199999999997</v>
      </c>
      <c r="F36" s="194">
        <f aca="true" t="shared" si="1" ref="F36:F53">IF(C36=0,"",$E36/C36*100)</f>
        <v>32.66712049012933</v>
      </c>
      <c r="G36" s="195">
        <f aca="true" t="shared" si="2" ref="G36:G54">IF(D36=0,"",$E36/D36*100)</f>
        <v>209.28041866550367</v>
      </c>
      <c r="H36" s="104"/>
    </row>
    <row r="37" spans="1:8" ht="18.75">
      <c r="A37" s="157">
        <v>21000000</v>
      </c>
      <c r="B37" s="158" t="s">
        <v>7</v>
      </c>
      <c r="C37" s="99">
        <f>C38+C39</f>
        <v>51.3</v>
      </c>
      <c r="D37" s="99">
        <f>D38+D39</f>
        <v>0.66</v>
      </c>
      <c r="E37" s="99">
        <f>E38+E39</f>
        <v>0.212</v>
      </c>
      <c r="F37" s="188">
        <f t="shared" si="1"/>
        <v>0.41325536062378165</v>
      </c>
      <c r="G37" s="188">
        <f t="shared" si="2"/>
        <v>32.12121212121212</v>
      </c>
      <c r="H37" s="104"/>
    </row>
    <row r="38" spans="1:8" ht="58.5" customHeight="1">
      <c r="A38" s="86">
        <v>21010300</v>
      </c>
      <c r="B38" s="91" t="s">
        <v>129</v>
      </c>
      <c r="C38" s="9">
        <v>48</v>
      </c>
      <c r="D38" s="189">
        <v>0</v>
      </c>
      <c r="E38" s="9">
        <v>0.008</v>
      </c>
      <c r="F38" s="190">
        <f t="shared" si="1"/>
        <v>0.016666666666666666</v>
      </c>
      <c r="G38" s="190">
        <f t="shared" si="2"/>
      </c>
      <c r="H38" s="104"/>
    </row>
    <row r="39" spans="1:8" ht="18.75">
      <c r="A39" s="86">
        <v>21080000</v>
      </c>
      <c r="B39" s="87" t="s">
        <v>8</v>
      </c>
      <c r="C39" s="17">
        <v>3.3</v>
      </c>
      <c r="D39" s="46">
        <v>0.66</v>
      </c>
      <c r="E39" s="46">
        <v>0.204</v>
      </c>
      <c r="F39" s="17">
        <f t="shared" si="1"/>
        <v>6.181818181818182</v>
      </c>
      <c r="G39" s="17">
        <f t="shared" si="2"/>
        <v>30.909090909090907</v>
      </c>
      <c r="H39" s="104"/>
    </row>
    <row r="40" spans="1:8" ht="21.75" customHeight="1">
      <c r="A40" s="92" t="s">
        <v>130</v>
      </c>
      <c r="B40" s="85" t="s">
        <v>93</v>
      </c>
      <c r="C40" s="17">
        <v>3.3</v>
      </c>
      <c r="D40" s="46">
        <v>0.66</v>
      </c>
      <c r="E40" s="46">
        <v>0.204</v>
      </c>
      <c r="F40" s="17">
        <f t="shared" si="1"/>
        <v>6.181818181818182</v>
      </c>
      <c r="G40" s="17">
        <f t="shared" si="2"/>
        <v>30.909090909090907</v>
      </c>
      <c r="H40" s="104"/>
    </row>
    <row r="41" spans="1:8" ht="37.5">
      <c r="A41" s="83">
        <v>22000000</v>
      </c>
      <c r="B41" s="84" t="s">
        <v>94</v>
      </c>
      <c r="C41" s="101">
        <f>C42+C46+C48</f>
        <v>531.2</v>
      </c>
      <c r="D41" s="101">
        <f>D42+D46+D48</f>
        <v>89.86</v>
      </c>
      <c r="E41" s="101">
        <f>E42+E46+E48</f>
        <v>183.897</v>
      </c>
      <c r="F41" s="101">
        <f t="shared" si="1"/>
        <v>34.6191641566265</v>
      </c>
      <c r="G41" s="101">
        <f t="shared" si="2"/>
        <v>204.64834186512354</v>
      </c>
      <c r="H41" s="104"/>
    </row>
    <row r="42" spans="1:8" ht="18.75">
      <c r="A42" s="86">
        <v>22010000</v>
      </c>
      <c r="B42" s="143" t="s">
        <v>146</v>
      </c>
      <c r="C42" s="17">
        <f>C43+C44+C45</f>
        <v>471</v>
      </c>
      <c r="D42" s="17">
        <f>D43+D44+D45</f>
        <v>80.06</v>
      </c>
      <c r="E42" s="17">
        <f>E43+E44+E45</f>
        <v>179.435</v>
      </c>
      <c r="F42" s="17">
        <f t="shared" si="1"/>
        <v>38.096602972399154</v>
      </c>
      <c r="G42" s="17">
        <f t="shared" si="2"/>
        <v>224.12565575818135</v>
      </c>
      <c r="H42" s="104"/>
    </row>
    <row r="43" spans="1:8" ht="56.25">
      <c r="A43" s="144">
        <v>22010300</v>
      </c>
      <c r="B43" s="91" t="s">
        <v>148</v>
      </c>
      <c r="C43" s="17">
        <v>37</v>
      </c>
      <c r="D43" s="46">
        <v>7.36</v>
      </c>
      <c r="E43" s="46">
        <v>9.29</v>
      </c>
      <c r="F43" s="17">
        <f t="shared" si="1"/>
        <v>25.108108108108105</v>
      </c>
      <c r="G43" s="17">
        <f t="shared" si="2"/>
        <v>126.2228260869565</v>
      </c>
      <c r="H43" s="104"/>
    </row>
    <row r="44" spans="1:8" ht="18.75">
      <c r="A44" s="144">
        <v>22012500</v>
      </c>
      <c r="B44" s="91" t="s">
        <v>147</v>
      </c>
      <c r="C44" s="17">
        <v>230</v>
      </c>
      <c r="D44" s="46">
        <v>32.7</v>
      </c>
      <c r="E44" s="46">
        <v>101.915</v>
      </c>
      <c r="F44" s="17">
        <f t="shared" si="1"/>
        <v>44.310869565217395</v>
      </c>
      <c r="G44" s="17">
        <f t="shared" si="2"/>
        <v>311.6666666666667</v>
      </c>
      <c r="H44" s="104"/>
    </row>
    <row r="45" spans="1:8" ht="37.5">
      <c r="A45" s="183">
        <v>22012600</v>
      </c>
      <c r="B45" s="183" t="s">
        <v>175</v>
      </c>
      <c r="C45" s="17">
        <v>204</v>
      </c>
      <c r="D45" s="46">
        <v>40</v>
      </c>
      <c r="E45" s="46">
        <v>68.23</v>
      </c>
      <c r="F45" s="17">
        <f t="shared" si="1"/>
        <v>33.44607843137255</v>
      </c>
      <c r="G45" s="17">
        <f t="shared" si="2"/>
        <v>170.57500000000002</v>
      </c>
      <c r="H45" s="104"/>
    </row>
    <row r="46" spans="1:8" ht="37.5">
      <c r="A46" s="93" t="s">
        <v>131</v>
      </c>
      <c r="B46" s="91" t="s">
        <v>144</v>
      </c>
      <c r="C46" s="17">
        <v>24</v>
      </c>
      <c r="D46" s="46">
        <v>6</v>
      </c>
      <c r="E46" s="46">
        <v>2.009</v>
      </c>
      <c r="F46" s="17">
        <f t="shared" si="1"/>
        <v>8.370833333333334</v>
      </c>
      <c r="G46" s="17">
        <f t="shared" si="2"/>
        <v>33.483333333333334</v>
      </c>
      <c r="H46" s="104"/>
    </row>
    <row r="47" spans="1:8" ht="56.25">
      <c r="A47" s="92" t="s">
        <v>132</v>
      </c>
      <c r="B47" s="91" t="s">
        <v>145</v>
      </c>
      <c r="C47" s="17">
        <v>24</v>
      </c>
      <c r="D47" s="46">
        <v>6</v>
      </c>
      <c r="E47" s="46">
        <v>2.009</v>
      </c>
      <c r="F47" s="17">
        <f t="shared" si="1"/>
        <v>8.370833333333334</v>
      </c>
      <c r="G47" s="17">
        <f t="shared" si="2"/>
        <v>33.483333333333334</v>
      </c>
      <c r="H47" s="104"/>
    </row>
    <row r="48" spans="1:8" ht="18.75">
      <c r="A48" s="83">
        <v>22090000</v>
      </c>
      <c r="B48" s="84" t="s">
        <v>95</v>
      </c>
      <c r="C48" s="17">
        <f>C49+C50</f>
        <v>36.2</v>
      </c>
      <c r="D48" s="17">
        <f>D49+D50</f>
        <v>3.8</v>
      </c>
      <c r="E48" s="17">
        <f>E49+E50</f>
        <v>2.453</v>
      </c>
      <c r="F48" s="17">
        <f t="shared" si="1"/>
        <v>6.776243093922652</v>
      </c>
      <c r="G48" s="17">
        <f t="shared" si="2"/>
        <v>64.55263157894737</v>
      </c>
      <c r="H48" s="104"/>
    </row>
    <row r="49" spans="1:8" ht="56.25">
      <c r="A49" s="93" t="s">
        <v>133</v>
      </c>
      <c r="B49" s="85" t="s">
        <v>96</v>
      </c>
      <c r="C49" s="17">
        <v>8</v>
      </c>
      <c r="D49" s="17">
        <v>1.3</v>
      </c>
      <c r="E49" s="17">
        <v>2.147</v>
      </c>
      <c r="F49" s="17">
        <f t="shared" si="1"/>
        <v>26.8375</v>
      </c>
      <c r="G49" s="17">
        <f t="shared" si="2"/>
        <v>165.15384615384613</v>
      </c>
      <c r="H49" s="104"/>
    </row>
    <row r="50" spans="1:8" ht="56.25">
      <c r="A50" s="92" t="s">
        <v>134</v>
      </c>
      <c r="B50" s="91" t="s">
        <v>135</v>
      </c>
      <c r="C50" s="17">
        <v>28.2</v>
      </c>
      <c r="D50" s="46">
        <v>2.5</v>
      </c>
      <c r="E50" s="46">
        <v>0.306</v>
      </c>
      <c r="F50" s="17">
        <f t="shared" si="1"/>
        <v>1.0851063829787235</v>
      </c>
      <c r="G50" s="17">
        <f t="shared" si="2"/>
        <v>12.24</v>
      </c>
      <c r="H50" s="104"/>
    </row>
    <row r="51" spans="1:8" ht="18.75">
      <c r="A51" s="83">
        <v>24000000</v>
      </c>
      <c r="B51" s="84" t="s">
        <v>97</v>
      </c>
      <c r="C51" s="101">
        <v>5.1</v>
      </c>
      <c r="D51" s="102">
        <v>1.2</v>
      </c>
      <c r="E51" s="102">
        <v>7.843</v>
      </c>
      <c r="F51" s="17">
        <f t="shared" si="1"/>
        <v>153.7843137254902</v>
      </c>
      <c r="G51" s="17">
        <f t="shared" si="2"/>
        <v>653.5833333333334</v>
      </c>
      <c r="H51" s="104"/>
    </row>
    <row r="52" spans="1:8" ht="18.75">
      <c r="A52" s="92" t="s">
        <v>136</v>
      </c>
      <c r="B52" s="85" t="s">
        <v>8</v>
      </c>
      <c r="C52" s="17">
        <v>5.1</v>
      </c>
      <c r="D52" s="46">
        <v>1.2</v>
      </c>
      <c r="E52" s="46">
        <v>7.843</v>
      </c>
      <c r="F52" s="17">
        <f t="shared" si="1"/>
        <v>153.7843137254902</v>
      </c>
      <c r="G52" s="17">
        <f t="shared" si="2"/>
        <v>653.5833333333334</v>
      </c>
      <c r="H52" s="104"/>
    </row>
    <row r="53" spans="1:8" ht="18.75">
      <c r="A53" s="95" t="s">
        <v>137</v>
      </c>
      <c r="B53" s="96" t="s">
        <v>139</v>
      </c>
      <c r="C53" s="191">
        <v>0.4</v>
      </c>
      <c r="D53" s="192">
        <v>0.3</v>
      </c>
      <c r="E53" s="193">
        <v>0</v>
      </c>
      <c r="F53" s="17">
        <f t="shared" si="1"/>
        <v>0</v>
      </c>
      <c r="G53" s="17">
        <f t="shared" si="2"/>
        <v>0</v>
      </c>
      <c r="H53" s="104"/>
    </row>
    <row r="54" spans="1:8" ht="75.75" thickBot="1">
      <c r="A54" s="94" t="s">
        <v>138</v>
      </c>
      <c r="B54" s="161" t="s">
        <v>140</v>
      </c>
      <c r="C54" s="191">
        <v>0.4</v>
      </c>
      <c r="D54" s="192">
        <v>0.3</v>
      </c>
      <c r="E54" s="192">
        <v>0</v>
      </c>
      <c r="F54" s="191"/>
      <c r="G54" s="186">
        <f t="shared" si="2"/>
        <v>0</v>
      </c>
      <c r="H54" s="104"/>
    </row>
    <row r="55" spans="1:8" s="13" customFormat="1" ht="26.25" customHeight="1" thickBot="1">
      <c r="A55" s="159"/>
      <c r="B55" s="162" t="s">
        <v>72</v>
      </c>
      <c r="C55" s="197">
        <f>C6+C36+C53</f>
        <v>34673.1</v>
      </c>
      <c r="D55" s="197">
        <f>D6+D36+D53</f>
        <v>6621.1849999999995</v>
      </c>
      <c r="E55" s="197">
        <f>E6+E36+E53</f>
        <v>8322.679</v>
      </c>
      <c r="F55" s="197">
        <f aca="true" t="shared" si="3" ref="F55:F62">IF(C55=0,"",$E55/C55*100)</f>
        <v>24.00327343098829</v>
      </c>
      <c r="G55" s="198">
        <f aca="true" t="shared" si="4" ref="G55:G62">IF(D55=0,"",$E55/D55*100)</f>
        <v>125.69772631334119</v>
      </c>
      <c r="H55" s="107"/>
    </row>
    <row r="56" spans="1:8" s="13" customFormat="1" ht="26.25" customHeight="1" thickBot="1">
      <c r="A56" s="160">
        <v>40000000</v>
      </c>
      <c r="B56" s="163" t="s">
        <v>71</v>
      </c>
      <c r="C56" s="194">
        <f>+C57+C59</f>
        <v>65601.91799999999</v>
      </c>
      <c r="D56" s="194">
        <f>+D57+D59</f>
        <v>30233.496000000003</v>
      </c>
      <c r="E56" s="194">
        <f>+E57+E59</f>
        <v>29891.017</v>
      </c>
      <c r="F56" s="194">
        <f t="shared" si="3"/>
        <v>45.56424249669042</v>
      </c>
      <c r="G56" s="195">
        <f t="shared" si="4"/>
        <v>98.8672199867326</v>
      </c>
      <c r="H56" s="107"/>
    </row>
    <row r="57" spans="1:8" ht="20.25" customHeight="1">
      <c r="A57" s="83">
        <v>41020000</v>
      </c>
      <c r="B57" s="158" t="s">
        <v>9</v>
      </c>
      <c r="C57" s="99">
        <f>SUM(C58:C58)</f>
        <v>606.4</v>
      </c>
      <c r="D57" s="99">
        <f>SUM(D58:D58)</f>
        <v>151.9</v>
      </c>
      <c r="E57" s="99">
        <f>SUM(E58:E58)</f>
        <v>151.9</v>
      </c>
      <c r="F57" s="188">
        <f t="shared" si="3"/>
        <v>25.049472295514512</v>
      </c>
      <c r="G57" s="188">
        <f t="shared" si="4"/>
        <v>100</v>
      </c>
      <c r="H57" s="104"/>
    </row>
    <row r="58" spans="1:8" ht="19.5" customHeight="1">
      <c r="A58" s="92" t="s">
        <v>141</v>
      </c>
      <c r="B58" s="85" t="s">
        <v>98</v>
      </c>
      <c r="C58" s="199">
        <v>606.4</v>
      </c>
      <c r="D58" s="46">
        <v>151.9</v>
      </c>
      <c r="E58" s="46">
        <v>151.9</v>
      </c>
      <c r="F58" s="17">
        <f t="shared" si="3"/>
        <v>25.049472295514512</v>
      </c>
      <c r="G58" s="17">
        <f t="shared" si="4"/>
        <v>100</v>
      </c>
      <c r="H58" s="108"/>
    </row>
    <row r="59" spans="1:8" ht="23.25" customHeight="1">
      <c r="A59" s="79">
        <v>41030000</v>
      </c>
      <c r="B59" s="80" t="s">
        <v>10</v>
      </c>
      <c r="C59" s="103">
        <f>SUM(C60:C67)</f>
        <v>64995.518</v>
      </c>
      <c r="D59" s="103">
        <f>SUM(D60:D67)</f>
        <v>30081.596</v>
      </c>
      <c r="E59" s="103">
        <f>SUM(E60:E67)</f>
        <v>29739.117</v>
      </c>
      <c r="F59" s="190">
        <f t="shared" si="3"/>
        <v>45.75564271985647</v>
      </c>
      <c r="G59" s="190">
        <f t="shared" si="4"/>
        <v>98.86149990180041</v>
      </c>
      <c r="H59" s="105"/>
    </row>
    <row r="60" spans="1:8" ht="65.25" customHeight="1">
      <c r="A60" s="81">
        <v>41030600</v>
      </c>
      <c r="B60" s="89" t="s">
        <v>99</v>
      </c>
      <c r="C60" s="200">
        <v>15869</v>
      </c>
      <c r="D60" s="46">
        <v>3680.7</v>
      </c>
      <c r="E60" s="46">
        <v>3569.742</v>
      </c>
      <c r="F60" s="17">
        <f t="shared" si="3"/>
        <v>22.49506585166047</v>
      </c>
      <c r="G60" s="17">
        <f t="shared" si="4"/>
        <v>96.98541038389438</v>
      </c>
      <c r="H60" s="109"/>
    </row>
    <row r="61" spans="1:8" ht="83.25" customHeight="1">
      <c r="A61" s="81">
        <v>41030800</v>
      </c>
      <c r="B61" s="82" t="s">
        <v>61</v>
      </c>
      <c r="C61" s="200">
        <v>33449</v>
      </c>
      <c r="D61" s="46">
        <v>22872.37</v>
      </c>
      <c r="E61" s="46">
        <v>22872.37</v>
      </c>
      <c r="F61" s="17">
        <f t="shared" si="3"/>
        <v>68.37983198301892</v>
      </c>
      <c r="G61" s="17">
        <f t="shared" si="4"/>
        <v>100</v>
      </c>
      <c r="H61" s="104"/>
    </row>
    <row r="62" spans="1:8" ht="48.75" customHeight="1">
      <c r="A62" s="81">
        <v>41031000</v>
      </c>
      <c r="B62" s="82" t="s">
        <v>100</v>
      </c>
      <c r="C62" s="200">
        <v>1376.8</v>
      </c>
      <c r="D62" s="46">
        <v>220.4</v>
      </c>
      <c r="E62" s="46">
        <v>61.529</v>
      </c>
      <c r="F62" s="17">
        <f t="shared" si="3"/>
        <v>4.468986054619408</v>
      </c>
      <c r="G62" s="17">
        <f t="shared" si="4"/>
        <v>27.916969147005442</v>
      </c>
      <c r="H62" s="109"/>
    </row>
    <row r="63" spans="1:8" ht="24.75" customHeight="1">
      <c r="A63" s="81">
        <v>41033900</v>
      </c>
      <c r="B63" s="82" t="s">
        <v>101</v>
      </c>
      <c r="C63" s="200">
        <v>13160.5</v>
      </c>
      <c r="D63" s="46">
        <v>3039.1</v>
      </c>
      <c r="E63" s="46">
        <v>3039.1</v>
      </c>
      <c r="F63" s="17">
        <f aca="true" t="shared" si="5" ref="F63:G67">IF(C63=0,"",$E63/C63*100)</f>
        <v>23.092587667641805</v>
      </c>
      <c r="G63" s="17">
        <f t="shared" si="5"/>
        <v>100</v>
      </c>
      <c r="H63" s="109"/>
    </row>
    <row r="64" spans="1:8" ht="24" customHeight="1">
      <c r="A64" s="81">
        <v>41034200</v>
      </c>
      <c r="B64" s="82" t="s">
        <v>102</v>
      </c>
      <c r="C64" s="200">
        <v>0</v>
      </c>
      <c r="D64" s="46">
        <v>0</v>
      </c>
      <c r="E64" s="46">
        <v>0</v>
      </c>
      <c r="F64" s="17">
        <f t="shared" si="5"/>
      </c>
      <c r="G64" s="17">
        <f t="shared" si="5"/>
      </c>
      <c r="H64" s="109"/>
    </row>
    <row r="65" spans="1:8" ht="19.5" customHeight="1">
      <c r="A65" s="81">
        <v>41035000</v>
      </c>
      <c r="B65" s="82" t="s">
        <v>103</v>
      </c>
      <c r="C65" s="201">
        <v>63.2</v>
      </c>
      <c r="D65" s="46">
        <v>45.88</v>
      </c>
      <c r="E65" s="46">
        <v>44.25</v>
      </c>
      <c r="F65" s="17">
        <f t="shared" si="5"/>
        <v>70.01582278481013</v>
      </c>
      <c r="G65" s="17">
        <f t="shared" si="5"/>
        <v>96.44725370531822</v>
      </c>
      <c r="H65" s="104"/>
    </row>
    <row r="66" spans="1:8" ht="39" customHeight="1">
      <c r="A66" s="81">
        <v>41035400</v>
      </c>
      <c r="B66" s="82" t="s">
        <v>176</v>
      </c>
      <c r="C66" s="196">
        <v>296.918</v>
      </c>
      <c r="D66" s="46">
        <v>53.986</v>
      </c>
      <c r="E66" s="46"/>
      <c r="F66" s="17">
        <f t="shared" si="5"/>
        <v>0</v>
      </c>
      <c r="G66" s="17">
        <f t="shared" si="5"/>
        <v>0</v>
      </c>
      <c r="H66" s="104"/>
    </row>
    <row r="67" spans="1:8" ht="98.25" customHeight="1" thickBot="1">
      <c r="A67" s="81">
        <v>41035800</v>
      </c>
      <c r="B67" s="90" t="s">
        <v>104</v>
      </c>
      <c r="C67" s="200">
        <v>780.1</v>
      </c>
      <c r="D67" s="46">
        <v>169.16</v>
      </c>
      <c r="E67" s="46">
        <v>152.126</v>
      </c>
      <c r="F67" s="17">
        <f t="shared" si="5"/>
        <v>19.500833226509425</v>
      </c>
      <c r="G67" s="17">
        <f t="shared" si="5"/>
        <v>89.93024355639632</v>
      </c>
      <c r="H67" s="104"/>
    </row>
    <row r="68" spans="1:8" s="13" customFormat="1" ht="29.25" customHeight="1" thickBot="1">
      <c r="A68" s="27"/>
      <c r="B68" s="51" t="s">
        <v>13</v>
      </c>
      <c r="C68" s="202">
        <f>C55+C57+C59</f>
        <v>100275.018</v>
      </c>
      <c r="D68" s="203">
        <f>D55+D57+D59</f>
        <v>36854.681</v>
      </c>
      <c r="E68" s="203">
        <f>E55+E57+E59</f>
        <v>38213.695999999996</v>
      </c>
      <c r="F68" s="204">
        <f>IF(C68=0,"",$E68/C68*100)</f>
        <v>38.10888969374206</v>
      </c>
      <c r="G68" s="205">
        <f>IF(D68=0,"",$E68/D68*100)</f>
        <v>103.68749630474348</v>
      </c>
      <c r="H68" s="107"/>
    </row>
    <row r="69" spans="1:8" s="30" customFormat="1" ht="27" customHeight="1" thickBot="1">
      <c r="A69" s="56"/>
      <c r="B69" s="4" t="s">
        <v>26</v>
      </c>
      <c r="C69" s="110"/>
      <c r="D69" s="111" t="s">
        <v>18</v>
      </c>
      <c r="E69" s="112"/>
      <c r="F69" s="112"/>
      <c r="G69" s="113"/>
      <c r="H69" s="114"/>
    </row>
    <row r="70" spans="1:8" s="22" customFormat="1" ht="20.25" customHeight="1">
      <c r="A70" s="223" t="s">
        <v>178</v>
      </c>
      <c r="B70" s="57" t="s">
        <v>28</v>
      </c>
      <c r="C70" s="229">
        <v>7475.1</v>
      </c>
      <c r="D70" s="229">
        <v>2050.6</v>
      </c>
      <c r="E70" s="236">
        <v>1730.4</v>
      </c>
      <c r="F70" s="236">
        <f aca="true" t="shared" si="6" ref="F70:F81">IF(C70=0,"",IF(($E70/C70*100)&gt;=200,"В/100",$E70/C70*100))</f>
        <v>23.14885419593049</v>
      </c>
      <c r="G70" s="237">
        <f>IF(D70=0,"",IF((E70/D70*100)&gt;=200,"В/100",E70/D70*100))</f>
        <v>84.38505803179558</v>
      </c>
      <c r="H70" s="115"/>
    </row>
    <row r="71" spans="1:8" s="22" customFormat="1" ht="20.25" customHeight="1">
      <c r="A71" s="224" t="s">
        <v>179</v>
      </c>
      <c r="B71" s="58" t="s">
        <v>29</v>
      </c>
      <c r="C71" s="230">
        <v>31606.9</v>
      </c>
      <c r="D71" s="230">
        <v>9398.8</v>
      </c>
      <c r="E71" s="238">
        <v>7783.8</v>
      </c>
      <c r="F71" s="238">
        <f t="shared" si="6"/>
        <v>24.626901088053557</v>
      </c>
      <c r="G71" s="239">
        <f>IF(D71=0,"",IF((E71/D71*100)&gt;=200,"В/100",E71/D71*100))</f>
        <v>82.8169553560029</v>
      </c>
      <c r="H71" s="115"/>
    </row>
    <row r="72" spans="1:8" s="22" customFormat="1" ht="20.25" customHeight="1">
      <c r="A72" s="225" t="s">
        <v>180</v>
      </c>
      <c r="B72" s="60" t="s">
        <v>190</v>
      </c>
      <c r="C72" s="231">
        <v>51560.1</v>
      </c>
      <c r="D72" s="221">
        <v>27162</v>
      </c>
      <c r="E72" s="221">
        <v>26683.1</v>
      </c>
      <c r="F72" s="221">
        <f t="shared" si="6"/>
        <v>51.75145121906281</v>
      </c>
      <c r="G72" s="240">
        <f>IF(D72=0,"",IF((E72/D72*100)&gt;=200,"В/100",E72/D72*100))</f>
        <v>98.23687504602017</v>
      </c>
      <c r="H72" s="116"/>
    </row>
    <row r="73" spans="1:8" s="22" customFormat="1" ht="20.25" customHeight="1">
      <c r="A73" s="224" t="s">
        <v>181</v>
      </c>
      <c r="B73" s="61" t="s">
        <v>30</v>
      </c>
      <c r="C73" s="231">
        <v>2173.6</v>
      </c>
      <c r="D73" s="231">
        <v>778.8</v>
      </c>
      <c r="E73" s="221">
        <v>634.4</v>
      </c>
      <c r="F73" s="221">
        <f t="shared" si="6"/>
        <v>29.1866028708134</v>
      </c>
      <c r="G73" s="240">
        <f aca="true" t="shared" si="7" ref="G73:G83">IF(D73=0,"",IF((E73/D73*100)&gt;=200,"В/100",E73/D73*100))</f>
        <v>81.45865434001027</v>
      </c>
      <c r="H73" s="117"/>
    </row>
    <row r="74" spans="1:8" s="22" customFormat="1" ht="20.25" customHeight="1">
      <c r="A74" s="225" t="s">
        <v>182</v>
      </c>
      <c r="B74" s="60" t="s">
        <v>31</v>
      </c>
      <c r="C74" s="231">
        <v>1551</v>
      </c>
      <c r="D74" s="231">
        <v>504.8</v>
      </c>
      <c r="E74" s="221">
        <v>424.2</v>
      </c>
      <c r="F74" s="221">
        <f t="shared" si="6"/>
        <v>27.350096711798837</v>
      </c>
      <c r="G74" s="240">
        <f t="shared" si="7"/>
        <v>84.03328050713154</v>
      </c>
      <c r="H74" s="115"/>
    </row>
    <row r="75" spans="1:8" s="22" customFormat="1" ht="20.25" customHeight="1">
      <c r="A75" s="225" t="s">
        <v>183</v>
      </c>
      <c r="B75" s="61" t="s">
        <v>105</v>
      </c>
      <c r="C75" s="231">
        <v>2535</v>
      </c>
      <c r="D75" s="231">
        <v>1078.9</v>
      </c>
      <c r="E75" s="221">
        <v>787.6</v>
      </c>
      <c r="F75" s="221">
        <f t="shared" si="6"/>
        <v>31.069033530571993</v>
      </c>
      <c r="G75" s="240">
        <f t="shared" si="7"/>
        <v>73.00027806098804</v>
      </c>
      <c r="H75" s="115"/>
    </row>
    <row r="76" spans="1:8" s="22" customFormat="1" ht="37.5" customHeight="1">
      <c r="A76" s="225" t="s">
        <v>184</v>
      </c>
      <c r="B76" s="62" t="s">
        <v>40</v>
      </c>
      <c r="C76" s="231">
        <v>1620</v>
      </c>
      <c r="D76" s="231">
        <v>230</v>
      </c>
      <c r="E76" s="221">
        <v>20</v>
      </c>
      <c r="F76" s="221">
        <f t="shared" si="6"/>
        <v>1.2345679012345678</v>
      </c>
      <c r="G76" s="240">
        <f t="shared" si="7"/>
        <v>8.695652173913043</v>
      </c>
      <c r="H76" s="115"/>
    </row>
    <row r="77" spans="1:8" s="22" customFormat="1" ht="37.5" customHeight="1">
      <c r="A77" s="225" t="s">
        <v>185</v>
      </c>
      <c r="B77" s="62" t="s">
        <v>151</v>
      </c>
      <c r="C77" s="231">
        <v>20</v>
      </c>
      <c r="D77" s="231">
        <v>20</v>
      </c>
      <c r="E77" s="221"/>
      <c r="F77" s="221">
        <f t="shared" si="6"/>
        <v>0</v>
      </c>
      <c r="G77" s="240">
        <f t="shared" si="7"/>
        <v>0</v>
      </c>
      <c r="H77" s="115"/>
    </row>
    <row r="78" spans="1:8" s="22" customFormat="1" ht="37.5" customHeight="1">
      <c r="A78" s="225" t="s">
        <v>186</v>
      </c>
      <c r="B78" s="62" t="s">
        <v>152</v>
      </c>
      <c r="C78" s="231">
        <v>60</v>
      </c>
      <c r="D78" s="231">
        <v>30</v>
      </c>
      <c r="E78" s="221">
        <v>8.1</v>
      </c>
      <c r="F78" s="221">
        <f t="shared" si="6"/>
        <v>13.499999999999998</v>
      </c>
      <c r="G78" s="240">
        <f t="shared" si="7"/>
        <v>26.999999999999996</v>
      </c>
      <c r="H78" s="115"/>
    </row>
    <row r="79" spans="1:8" s="22" customFormat="1" ht="18.75" customHeight="1">
      <c r="A79" s="225" t="s">
        <v>187</v>
      </c>
      <c r="B79" s="60" t="s">
        <v>33</v>
      </c>
      <c r="C79" s="221"/>
      <c r="D79" s="221"/>
      <c r="E79" s="221"/>
      <c r="F79" s="221">
        <f t="shared" si="6"/>
      </c>
      <c r="G79" s="240">
        <f t="shared" si="7"/>
      </c>
      <c r="H79" s="115"/>
    </row>
    <row r="80" spans="1:8" s="22" customFormat="1" ht="20.25" customHeight="1">
      <c r="A80" s="226" t="s">
        <v>188</v>
      </c>
      <c r="B80" s="61" t="s">
        <v>12</v>
      </c>
      <c r="C80" s="232">
        <v>10</v>
      </c>
      <c r="D80" s="238">
        <v>10</v>
      </c>
      <c r="E80" s="241"/>
      <c r="F80" s="241">
        <f t="shared" si="6"/>
        <v>0</v>
      </c>
      <c r="G80" s="242">
        <f t="shared" si="7"/>
        <v>0</v>
      </c>
      <c r="H80" s="115"/>
    </row>
    <row r="81" spans="1:8" s="22" customFormat="1" ht="20.25" customHeight="1" thickBot="1">
      <c r="A81" s="226" t="s">
        <v>189</v>
      </c>
      <c r="B81" s="64" t="s">
        <v>20</v>
      </c>
      <c r="C81" s="233">
        <v>29.8</v>
      </c>
      <c r="D81" s="233">
        <v>15</v>
      </c>
      <c r="E81" s="241">
        <v>3.1</v>
      </c>
      <c r="F81" s="241">
        <f t="shared" si="6"/>
        <v>10.40268456375839</v>
      </c>
      <c r="G81" s="242">
        <f t="shared" si="7"/>
        <v>20.666666666666668</v>
      </c>
      <c r="H81" s="117"/>
    </row>
    <row r="82" spans="1:8" s="31" customFormat="1" ht="27.75" customHeight="1" thickBot="1">
      <c r="A82" s="65"/>
      <c r="B82" s="66" t="s">
        <v>63</v>
      </c>
      <c r="C82" s="21">
        <f>SUM(C70:C81)</f>
        <v>98641.50000000001</v>
      </c>
      <c r="D82" s="21">
        <f>SUM(D70:D81)</f>
        <v>41278.90000000001</v>
      </c>
      <c r="E82" s="21">
        <f>SUM(E70:E81)</f>
        <v>38074.7</v>
      </c>
      <c r="F82" s="21">
        <f>IF(C82=0,"",IF(($E82/C82*100)&gt;=200,"В/100",$E82/C82*100))</f>
        <v>38.5990683434457</v>
      </c>
      <c r="G82" s="243">
        <f t="shared" si="7"/>
        <v>92.23768075215179</v>
      </c>
      <c r="H82" s="118"/>
    </row>
    <row r="83" spans="1:8" s="22" customFormat="1" ht="39" customHeight="1" hidden="1">
      <c r="A83" s="67">
        <v>250339</v>
      </c>
      <c r="B83" s="68" t="s">
        <v>106</v>
      </c>
      <c r="C83" s="234"/>
      <c r="D83" s="234"/>
      <c r="E83" s="244"/>
      <c r="F83" s="244">
        <f>IF(C83=0,"",IF(($E83/C83*100)&gt;=200,"В/100",$E83/C83*100))</f>
      </c>
      <c r="G83" s="245">
        <f t="shared" si="7"/>
      </c>
      <c r="H83" s="116"/>
    </row>
    <row r="84" spans="1:8" s="22" customFormat="1" ht="39" customHeight="1">
      <c r="A84" s="227">
        <v>8370</v>
      </c>
      <c r="B84" s="222" t="s">
        <v>177</v>
      </c>
      <c r="C84" s="235">
        <v>22</v>
      </c>
      <c r="D84" s="235"/>
      <c r="E84" s="235"/>
      <c r="F84" s="235"/>
      <c r="G84" s="235"/>
      <c r="H84" s="116"/>
    </row>
    <row r="85" spans="1:8" s="22" customFormat="1" ht="21.75" customHeight="1" thickBot="1">
      <c r="A85" s="228">
        <v>8800</v>
      </c>
      <c r="B85" s="68" t="s">
        <v>59</v>
      </c>
      <c r="C85" s="234">
        <v>1338.5</v>
      </c>
      <c r="D85" s="234">
        <v>313.8</v>
      </c>
      <c r="E85" s="244"/>
      <c r="F85" s="244">
        <f>IF(C85=0,"",IF(($E85/C85*100)&gt;=200,"В/100",$E85/C85*100))</f>
        <v>0</v>
      </c>
      <c r="G85" s="245">
        <f>IF(D85=0,"",IF((E85/D85*100)&gt;=200,"В/100",E85/D85*100))</f>
        <v>0</v>
      </c>
      <c r="H85" s="116"/>
    </row>
    <row r="86" spans="1:8" s="31" customFormat="1" ht="29.25" customHeight="1" thickBot="1">
      <c r="A86" s="32"/>
      <c r="B86" s="50" t="s">
        <v>64</v>
      </c>
      <c r="C86" s="33">
        <f>C82+C83+C85+C84</f>
        <v>100002.00000000001</v>
      </c>
      <c r="D86" s="33">
        <f>D82+D83+D85</f>
        <v>41592.70000000001</v>
      </c>
      <c r="E86" s="246">
        <f>E82+E83+E85</f>
        <v>38074.7</v>
      </c>
      <c r="F86" s="33">
        <f>IF(C86=0,"",IF(($E86/C86*100)&gt;=200,"В/100",$E86/C86*100))</f>
        <v>38.073938521229564</v>
      </c>
      <c r="G86" s="243">
        <f>IF(D86=0,"",IF((E86/D86*100)&gt;=200,"В/100",E86/D86*100))</f>
        <v>91.5417849766906</v>
      </c>
      <c r="H86" s="119"/>
    </row>
    <row r="87" spans="1:8" s="31" customFormat="1" ht="27.75" customHeight="1" thickBot="1">
      <c r="A87" s="70"/>
      <c r="B87" s="36" t="s">
        <v>67</v>
      </c>
      <c r="C87" s="120"/>
      <c r="D87" s="120"/>
      <c r="E87" s="121"/>
      <c r="F87" s="120"/>
      <c r="G87" s="122"/>
      <c r="H87" s="123"/>
    </row>
    <row r="88" spans="1:8" s="22" customFormat="1" ht="18.75">
      <c r="A88" s="43">
        <v>602000</v>
      </c>
      <c r="B88" s="42" t="s">
        <v>36</v>
      </c>
      <c r="C88" s="124"/>
      <c r="D88" s="257">
        <f>D89-D90+D114+D115</f>
        <v>-273</v>
      </c>
      <c r="E88" s="258">
        <f>E89-E90+E114+E115</f>
        <v>250.3</v>
      </c>
      <c r="F88" s="124"/>
      <c r="G88" s="125"/>
      <c r="H88" s="115"/>
    </row>
    <row r="89" spans="1:8" s="22" customFormat="1" ht="18.75">
      <c r="A89" s="14">
        <v>602100</v>
      </c>
      <c r="B89" s="15" t="s">
        <v>37</v>
      </c>
      <c r="C89" s="106"/>
      <c r="D89" s="259">
        <v>423.5</v>
      </c>
      <c r="E89" s="192">
        <v>423.5</v>
      </c>
      <c r="F89" s="106"/>
      <c r="G89" s="126"/>
      <c r="H89" s="127"/>
    </row>
    <row r="90" spans="1:8" s="22" customFormat="1" ht="18.75">
      <c r="A90" s="14">
        <v>602200</v>
      </c>
      <c r="B90" s="15" t="s">
        <v>38</v>
      </c>
      <c r="C90" s="106">
        <f>(C92+C93)</f>
        <v>0</v>
      </c>
      <c r="D90" s="191">
        <f>(D92+D93)</f>
        <v>0</v>
      </c>
      <c r="E90" s="191"/>
      <c r="F90" s="106"/>
      <c r="G90" s="126"/>
      <c r="H90" s="115"/>
    </row>
    <row r="91" spans="1:8" s="22" customFormat="1" ht="18.75" hidden="1">
      <c r="A91" s="14"/>
      <c r="B91" s="15" t="s">
        <v>16</v>
      </c>
      <c r="C91" s="106">
        <v>0</v>
      </c>
      <c r="D91" s="259"/>
      <c r="E91" s="192"/>
      <c r="F91" s="106"/>
      <c r="G91" s="126"/>
      <c r="H91" s="115"/>
    </row>
    <row r="92" spans="1:8" s="22" customFormat="1" ht="18.75" hidden="1">
      <c r="A92" s="14"/>
      <c r="B92" s="15" t="s">
        <v>14</v>
      </c>
      <c r="C92" s="106">
        <v>0</v>
      </c>
      <c r="D92" s="259"/>
      <c r="E92" s="192">
        <v>19491.17949</v>
      </c>
      <c r="F92" s="106"/>
      <c r="G92" s="126"/>
      <c r="H92" s="116"/>
    </row>
    <row r="93" spans="1:8" s="22" customFormat="1" ht="18.75" hidden="1">
      <c r="A93" s="14"/>
      <c r="B93" s="15" t="s">
        <v>15</v>
      </c>
      <c r="C93" s="106">
        <f>SUM(C95:C113)</f>
        <v>0</v>
      </c>
      <c r="D93" s="191">
        <f>SUM(D95:D113)</f>
        <v>0</v>
      </c>
      <c r="E93" s="191">
        <f>SUM(E95:E113)</f>
        <v>37715.60008999999</v>
      </c>
      <c r="F93" s="106"/>
      <c r="G93" s="126"/>
      <c r="H93" s="115"/>
    </row>
    <row r="94" spans="1:8" s="22" customFormat="1" ht="18.75" hidden="1">
      <c r="A94" s="14"/>
      <c r="B94" s="15" t="s">
        <v>17</v>
      </c>
      <c r="C94" s="106">
        <v>0</v>
      </c>
      <c r="D94" s="259"/>
      <c r="E94" s="192"/>
      <c r="F94" s="106"/>
      <c r="G94" s="126"/>
      <c r="H94" s="115"/>
    </row>
    <row r="95" spans="1:8" s="38" customFormat="1" ht="18.75" hidden="1">
      <c r="A95" s="39"/>
      <c r="B95" s="40" t="s">
        <v>41</v>
      </c>
      <c r="C95" s="128">
        <v>0</v>
      </c>
      <c r="D95" s="260"/>
      <c r="E95" s="261">
        <v>25546.87936</v>
      </c>
      <c r="F95" s="128"/>
      <c r="G95" s="129"/>
      <c r="H95" s="130"/>
    </row>
    <row r="96" spans="1:8" s="38" customFormat="1" ht="18.75" hidden="1">
      <c r="A96" s="39"/>
      <c r="B96" s="40" t="s">
        <v>42</v>
      </c>
      <c r="C96" s="128">
        <v>0</v>
      </c>
      <c r="D96" s="260"/>
      <c r="E96" s="261"/>
      <c r="F96" s="128"/>
      <c r="G96" s="129"/>
      <c r="H96" s="130"/>
    </row>
    <row r="97" spans="1:8" s="38" customFormat="1" ht="18.75" hidden="1">
      <c r="A97" s="39"/>
      <c r="B97" s="40" t="s">
        <v>62</v>
      </c>
      <c r="C97" s="128">
        <v>0</v>
      </c>
      <c r="D97" s="260"/>
      <c r="E97" s="261"/>
      <c r="F97" s="128"/>
      <c r="G97" s="129"/>
      <c r="H97" s="130"/>
    </row>
    <row r="98" spans="1:8" s="38" customFormat="1" ht="18.75" hidden="1">
      <c r="A98" s="39"/>
      <c r="B98" s="40" t="s">
        <v>58</v>
      </c>
      <c r="C98" s="128">
        <v>0</v>
      </c>
      <c r="D98" s="260"/>
      <c r="E98" s="261">
        <v>4501.8</v>
      </c>
      <c r="F98" s="128"/>
      <c r="G98" s="129"/>
      <c r="H98" s="130"/>
    </row>
    <row r="99" spans="1:8" s="38" customFormat="1" ht="18.75" hidden="1">
      <c r="A99" s="39"/>
      <c r="B99" s="40" t="s">
        <v>43</v>
      </c>
      <c r="C99" s="128">
        <v>0</v>
      </c>
      <c r="D99" s="260"/>
      <c r="E99" s="261"/>
      <c r="F99" s="128"/>
      <c r="G99" s="129"/>
      <c r="H99" s="130"/>
    </row>
    <row r="100" spans="1:8" s="38" customFormat="1" ht="31.5" hidden="1">
      <c r="A100" s="39"/>
      <c r="B100" s="40" t="s">
        <v>44</v>
      </c>
      <c r="C100" s="128">
        <v>0</v>
      </c>
      <c r="D100" s="260"/>
      <c r="E100" s="261"/>
      <c r="F100" s="128"/>
      <c r="G100" s="129"/>
      <c r="H100" s="130"/>
    </row>
    <row r="101" spans="1:8" s="38" customFormat="1" ht="18.75" hidden="1">
      <c r="A101" s="39"/>
      <c r="B101" s="40" t="s">
        <v>45</v>
      </c>
      <c r="C101" s="128">
        <v>0</v>
      </c>
      <c r="D101" s="260"/>
      <c r="E101" s="261"/>
      <c r="F101" s="128"/>
      <c r="G101" s="129"/>
      <c r="H101" s="130"/>
    </row>
    <row r="102" spans="1:8" s="38" customFormat="1" ht="18.75" hidden="1">
      <c r="A102" s="39"/>
      <c r="B102" s="40" t="s">
        <v>46</v>
      </c>
      <c r="C102" s="128">
        <v>0</v>
      </c>
      <c r="D102" s="260"/>
      <c r="E102" s="261">
        <v>1854.83313</v>
      </c>
      <c r="F102" s="128"/>
      <c r="G102" s="129"/>
      <c r="H102" s="130"/>
    </row>
    <row r="103" spans="1:8" s="38" customFormat="1" ht="18.75" hidden="1">
      <c r="A103" s="39"/>
      <c r="B103" s="40" t="s">
        <v>47</v>
      </c>
      <c r="C103" s="128">
        <v>0</v>
      </c>
      <c r="D103" s="260"/>
      <c r="E103" s="261"/>
      <c r="F103" s="128"/>
      <c r="G103" s="129"/>
      <c r="H103" s="130"/>
    </row>
    <row r="104" spans="1:8" s="38" customFormat="1" ht="18.75" hidden="1">
      <c r="A104" s="39"/>
      <c r="B104" s="40" t="s">
        <v>48</v>
      </c>
      <c r="C104" s="128">
        <v>0</v>
      </c>
      <c r="D104" s="260"/>
      <c r="E104" s="261"/>
      <c r="F104" s="128"/>
      <c r="G104" s="129"/>
      <c r="H104" s="130"/>
    </row>
    <row r="105" spans="1:8" s="38" customFormat="1" ht="17.25" customHeight="1" hidden="1">
      <c r="A105" s="39"/>
      <c r="B105" s="40" t="s">
        <v>49</v>
      </c>
      <c r="C105" s="128">
        <v>0</v>
      </c>
      <c r="D105" s="260"/>
      <c r="E105" s="261"/>
      <c r="F105" s="128"/>
      <c r="G105" s="129"/>
      <c r="H105" s="130"/>
    </row>
    <row r="106" spans="1:8" s="38" customFormat="1" ht="18.75" hidden="1">
      <c r="A106" s="39"/>
      <c r="B106" s="40" t="s">
        <v>50</v>
      </c>
      <c r="C106" s="128">
        <v>0</v>
      </c>
      <c r="D106" s="260"/>
      <c r="E106" s="261"/>
      <c r="F106" s="128"/>
      <c r="G106" s="129"/>
      <c r="H106" s="130"/>
    </row>
    <row r="107" spans="1:8" s="38" customFormat="1" ht="18.75" customHeight="1" hidden="1">
      <c r="A107" s="39"/>
      <c r="B107" s="40" t="s">
        <v>51</v>
      </c>
      <c r="C107" s="128">
        <v>0</v>
      </c>
      <c r="D107" s="260"/>
      <c r="E107" s="261">
        <v>1809</v>
      </c>
      <c r="F107" s="128"/>
      <c r="G107" s="129"/>
      <c r="H107" s="130"/>
    </row>
    <row r="108" spans="1:8" s="38" customFormat="1" ht="18.75" hidden="1">
      <c r="A108" s="39"/>
      <c r="B108" s="40" t="s">
        <v>52</v>
      </c>
      <c r="C108" s="128">
        <v>0</v>
      </c>
      <c r="D108" s="260"/>
      <c r="E108" s="261">
        <v>425.6</v>
      </c>
      <c r="F108" s="128"/>
      <c r="G108" s="129"/>
      <c r="H108" s="130"/>
    </row>
    <row r="109" spans="1:8" s="38" customFormat="1" ht="18.75" hidden="1">
      <c r="A109" s="39"/>
      <c r="B109" s="40" t="s">
        <v>0</v>
      </c>
      <c r="C109" s="128">
        <v>0</v>
      </c>
      <c r="D109" s="260"/>
      <c r="E109" s="261">
        <v>3087</v>
      </c>
      <c r="F109" s="128"/>
      <c r="G109" s="129"/>
      <c r="H109" s="130"/>
    </row>
    <row r="110" spans="1:8" s="38" customFormat="1" ht="31.5" hidden="1">
      <c r="A110" s="39"/>
      <c r="B110" s="40" t="s">
        <v>74</v>
      </c>
      <c r="C110" s="128">
        <v>0</v>
      </c>
      <c r="D110" s="260"/>
      <c r="E110" s="261">
        <v>323.91757</v>
      </c>
      <c r="F110" s="128"/>
      <c r="G110" s="129"/>
      <c r="H110" s="130"/>
    </row>
    <row r="111" spans="1:8" s="38" customFormat="1" ht="18.75" hidden="1">
      <c r="A111" s="39"/>
      <c r="B111" s="40" t="s">
        <v>69</v>
      </c>
      <c r="C111" s="128">
        <v>0</v>
      </c>
      <c r="D111" s="260"/>
      <c r="E111" s="261">
        <v>163.77936</v>
      </c>
      <c r="F111" s="128"/>
      <c r="G111" s="129"/>
      <c r="H111" s="131"/>
    </row>
    <row r="112" spans="1:8" s="38" customFormat="1" ht="18.75" hidden="1">
      <c r="A112" s="39"/>
      <c r="B112" s="40" t="s">
        <v>53</v>
      </c>
      <c r="C112" s="128">
        <v>0</v>
      </c>
      <c r="D112" s="260"/>
      <c r="E112" s="261"/>
      <c r="F112" s="128"/>
      <c r="G112" s="129"/>
      <c r="H112" s="131"/>
    </row>
    <row r="113" spans="1:8" s="38" customFormat="1" ht="18.75" hidden="1">
      <c r="A113" s="39"/>
      <c r="B113" s="40" t="s">
        <v>54</v>
      </c>
      <c r="C113" s="128">
        <v>0</v>
      </c>
      <c r="D113" s="260"/>
      <c r="E113" s="261">
        <v>2.79067</v>
      </c>
      <c r="F113" s="128"/>
      <c r="G113" s="129"/>
      <c r="H113" s="131"/>
    </row>
    <row r="114" spans="1:8" s="22" customFormat="1" ht="18.75" hidden="1">
      <c r="A114" s="14">
        <v>602300</v>
      </c>
      <c r="B114" s="15" t="s">
        <v>39</v>
      </c>
      <c r="C114" s="106">
        <v>0</v>
      </c>
      <c r="D114" s="259"/>
      <c r="E114" s="192"/>
      <c r="F114" s="106"/>
      <c r="G114" s="126"/>
      <c r="H114" s="115"/>
    </row>
    <row r="115" spans="1:8" s="22" customFormat="1" ht="38.25" thickBot="1">
      <c r="A115" s="14">
        <v>602400</v>
      </c>
      <c r="B115" s="15" t="s">
        <v>24</v>
      </c>
      <c r="C115" s="106"/>
      <c r="D115" s="259">
        <v>-696.5</v>
      </c>
      <c r="E115" s="258">
        <v>-173.2</v>
      </c>
      <c r="F115" s="106"/>
      <c r="G115" s="126"/>
      <c r="H115" s="115"/>
    </row>
    <row r="116" spans="1:8" s="22" customFormat="1" ht="21" customHeight="1" hidden="1" thickBot="1">
      <c r="A116" s="44">
        <v>603000</v>
      </c>
      <c r="B116" s="41" t="s">
        <v>34</v>
      </c>
      <c r="C116" s="132">
        <v>0</v>
      </c>
      <c r="D116" s="262"/>
      <c r="E116" s="192"/>
      <c r="F116" s="132"/>
      <c r="G116" s="133"/>
      <c r="H116" s="115"/>
    </row>
    <row r="117" spans="1:8" s="22" customFormat="1" ht="26.25" customHeight="1" thickBot="1">
      <c r="A117" s="65"/>
      <c r="B117" s="50" t="s">
        <v>68</v>
      </c>
      <c r="C117" s="134">
        <f>+C88+C116</f>
        <v>0</v>
      </c>
      <c r="D117" s="263">
        <f>+D88+D116</f>
        <v>-273</v>
      </c>
      <c r="E117" s="263">
        <f>+E88+E116</f>
        <v>250.3</v>
      </c>
      <c r="F117" s="134"/>
      <c r="G117" s="135"/>
      <c r="H117" s="115"/>
    </row>
    <row r="118" spans="3:8" s="22" customFormat="1" ht="18">
      <c r="C118" s="136"/>
      <c r="D118" s="137"/>
      <c r="E118" s="138"/>
      <c r="F118" s="136"/>
      <c r="G118" s="139"/>
      <c r="H118" s="115"/>
    </row>
    <row r="119" spans="3:8" s="22" customFormat="1" ht="18">
      <c r="C119" s="139"/>
      <c r="D119" s="140"/>
      <c r="E119" s="141"/>
      <c r="F119" s="139"/>
      <c r="G119" s="139"/>
      <c r="H119" s="115"/>
    </row>
    <row r="120" spans="2:8" s="22" customFormat="1" ht="18">
      <c r="B120" s="22" t="s">
        <v>195</v>
      </c>
      <c r="C120" s="139"/>
      <c r="D120" s="140"/>
      <c r="E120" s="71" t="s">
        <v>196</v>
      </c>
      <c r="F120" s="139"/>
      <c r="G120" s="139"/>
      <c r="H120" s="115"/>
    </row>
    <row r="121" spans="3:8" s="22" customFormat="1" ht="18">
      <c r="C121" s="139"/>
      <c r="D121" s="140"/>
      <c r="E121" s="141"/>
      <c r="F121" s="139"/>
      <c r="G121" s="139"/>
      <c r="H121" s="115"/>
    </row>
    <row r="122" spans="3:8" s="22" customFormat="1" ht="18">
      <c r="C122" s="139"/>
      <c r="D122" s="140"/>
      <c r="E122" s="141"/>
      <c r="F122" s="139"/>
      <c r="G122" s="139"/>
      <c r="H122" s="115"/>
    </row>
    <row r="123" spans="3:8" s="22" customFormat="1" ht="18">
      <c r="C123" s="139"/>
      <c r="D123" s="140"/>
      <c r="E123" s="141"/>
      <c r="F123" s="139"/>
      <c r="G123" s="139"/>
      <c r="H123" s="115"/>
    </row>
    <row r="124" spans="3:8" s="22" customFormat="1" ht="18">
      <c r="C124" s="139"/>
      <c r="D124" s="140"/>
      <c r="E124" s="141"/>
      <c r="F124" s="139"/>
      <c r="G124" s="139"/>
      <c r="H124" s="115"/>
    </row>
    <row r="125" spans="3:8" s="22" customFormat="1" ht="18">
      <c r="C125" s="139"/>
      <c r="D125" s="140"/>
      <c r="E125" s="141"/>
      <c r="F125" s="139"/>
      <c r="G125" s="139"/>
      <c r="H125" s="115"/>
    </row>
    <row r="126" spans="3:8" s="22" customFormat="1" ht="18">
      <c r="C126" s="139"/>
      <c r="D126" s="140"/>
      <c r="E126" s="141"/>
      <c r="F126" s="139"/>
      <c r="G126" s="139"/>
      <c r="H126" s="115"/>
    </row>
    <row r="127" spans="3:8" s="22" customFormat="1" ht="18">
      <c r="C127" s="139"/>
      <c r="D127" s="140"/>
      <c r="E127" s="141"/>
      <c r="F127" s="139"/>
      <c r="G127" s="139"/>
      <c r="H127" s="115"/>
    </row>
    <row r="128" spans="3:8" s="22" customFormat="1" ht="18">
      <c r="C128" s="139"/>
      <c r="D128" s="140"/>
      <c r="E128" s="141"/>
      <c r="F128" s="139"/>
      <c r="G128" s="139"/>
      <c r="H128" s="115"/>
    </row>
    <row r="129" spans="3:8" s="22" customFormat="1" ht="18">
      <c r="C129" s="139"/>
      <c r="D129" s="140"/>
      <c r="E129" s="141"/>
      <c r="F129" s="139"/>
      <c r="G129" s="139"/>
      <c r="H129" s="115"/>
    </row>
    <row r="130" spans="3:8" s="22" customFormat="1" ht="18">
      <c r="C130" s="139"/>
      <c r="D130" s="140"/>
      <c r="E130" s="141"/>
      <c r="F130" s="139"/>
      <c r="G130" s="139"/>
      <c r="H130" s="115"/>
    </row>
    <row r="131" spans="3:8" s="22" customFormat="1" ht="18">
      <c r="C131" s="139"/>
      <c r="D131" s="140"/>
      <c r="E131" s="141"/>
      <c r="F131" s="139"/>
      <c r="G131" s="139"/>
      <c r="H131" s="115"/>
    </row>
    <row r="132" spans="3:8" s="22" customFormat="1" ht="18">
      <c r="C132" s="139"/>
      <c r="D132" s="140"/>
      <c r="E132" s="141"/>
      <c r="F132" s="139"/>
      <c r="G132" s="139"/>
      <c r="H132" s="115"/>
    </row>
    <row r="133" spans="3:8" s="22" customFormat="1" ht="18">
      <c r="C133" s="139"/>
      <c r="D133" s="140"/>
      <c r="E133" s="141"/>
      <c r="F133" s="139"/>
      <c r="G133" s="139"/>
      <c r="H133" s="115"/>
    </row>
    <row r="134" spans="3:8" s="22" customFormat="1" ht="18">
      <c r="C134" s="139"/>
      <c r="D134" s="140"/>
      <c r="E134" s="141"/>
      <c r="F134" s="139"/>
      <c r="G134" s="139"/>
      <c r="H134" s="115"/>
    </row>
    <row r="135" spans="3:8" s="22" customFormat="1" ht="18">
      <c r="C135" s="139"/>
      <c r="D135" s="140"/>
      <c r="E135" s="141"/>
      <c r="F135" s="139"/>
      <c r="G135" s="139"/>
      <c r="H135" s="115"/>
    </row>
    <row r="136" spans="3:8" s="22" customFormat="1" ht="18">
      <c r="C136" s="139"/>
      <c r="D136" s="140"/>
      <c r="E136" s="141"/>
      <c r="F136" s="139"/>
      <c r="G136" s="139"/>
      <c r="H136" s="115"/>
    </row>
    <row r="137" spans="3:8" s="22" customFormat="1" ht="18">
      <c r="C137" s="139"/>
      <c r="D137" s="140"/>
      <c r="E137" s="141"/>
      <c r="F137" s="139"/>
      <c r="G137" s="139"/>
      <c r="H137" s="115"/>
    </row>
    <row r="138" spans="3:8" s="22" customFormat="1" ht="18">
      <c r="C138" s="139"/>
      <c r="D138" s="140"/>
      <c r="E138" s="141"/>
      <c r="F138" s="139"/>
      <c r="G138" s="139"/>
      <c r="H138" s="115"/>
    </row>
    <row r="139" spans="3:8" s="22" customFormat="1" ht="18">
      <c r="C139" s="139"/>
      <c r="D139" s="140"/>
      <c r="E139" s="141"/>
      <c r="F139" s="139"/>
      <c r="G139" s="139"/>
      <c r="H139" s="115"/>
    </row>
    <row r="140" spans="3:8" s="22" customFormat="1" ht="18">
      <c r="C140" s="139"/>
      <c r="D140" s="140"/>
      <c r="E140" s="141"/>
      <c r="F140" s="139"/>
      <c r="G140" s="139"/>
      <c r="H140" s="115"/>
    </row>
    <row r="141" spans="3:8" s="22" customFormat="1" ht="18">
      <c r="C141" s="139"/>
      <c r="D141" s="140"/>
      <c r="E141" s="141"/>
      <c r="F141" s="139"/>
      <c r="G141" s="139"/>
      <c r="H141" s="115"/>
    </row>
    <row r="142" spans="3:8" s="22" customFormat="1" ht="18">
      <c r="C142" s="139"/>
      <c r="D142" s="140"/>
      <c r="E142" s="141"/>
      <c r="F142" s="139"/>
      <c r="G142" s="139"/>
      <c r="H142" s="115"/>
    </row>
    <row r="143" spans="3:8" s="22" customFormat="1" ht="18">
      <c r="C143" s="139"/>
      <c r="D143" s="140"/>
      <c r="E143" s="141"/>
      <c r="F143" s="139"/>
      <c r="G143" s="139"/>
      <c r="H143" s="115"/>
    </row>
    <row r="144" spans="3:8" s="22" customFormat="1" ht="18">
      <c r="C144" s="139"/>
      <c r="D144" s="140"/>
      <c r="E144" s="141"/>
      <c r="F144" s="139"/>
      <c r="G144" s="139"/>
      <c r="H144" s="115"/>
    </row>
    <row r="145" spans="3:8" ht="18.75">
      <c r="C145" s="104"/>
      <c r="D145" s="142"/>
      <c r="E145" s="142"/>
      <c r="F145" s="142"/>
      <c r="G145" s="104"/>
      <c r="H145" s="104"/>
    </row>
    <row r="146" spans="3:8" ht="18.75">
      <c r="C146" s="104"/>
      <c r="D146" s="142"/>
      <c r="E146" s="142"/>
      <c r="F146" s="142"/>
      <c r="G146" s="104"/>
      <c r="H146" s="10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showZeros="0" tabSelected="1" view="pageBreakPreview" zoomScale="75" zoomScaleNormal="75" zoomScaleSheetLayoutView="75" zoomScalePageLayoutView="0" workbookViewId="0" topLeftCell="A1">
      <pane xSplit="2" ySplit="2" topLeftCell="C25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22" customWidth="1"/>
    <col min="2" max="2" width="99.375" style="22" customWidth="1"/>
    <col min="3" max="3" width="14.75390625" style="22" customWidth="1"/>
    <col min="4" max="4" width="14.75390625" style="71" customWidth="1"/>
    <col min="5" max="5" width="13.00390625" style="22" customWidth="1"/>
    <col min="6" max="6" width="14.25390625" style="22" customWidth="1"/>
    <col min="7" max="7" width="13.875" style="22" customWidth="1"/>
    <col min="8" max="16384" width="9.125" style="22" customWidth="1"/>
  </cols>
  <sheetData>
    <row r="1" spans="3:5" ht="69.75" customHeight="1" thickBot="1">
      <c r="C1" s="268" t="s">
        <v>198</v>
      </c>
      <c r="D1" s="268"/>
      <c r="E1" s="268"/>
    </row>
    <row r="2" spans="1:5" s="29" customFormat="1" ht="69" customHeight="1" thickBot="1">
      <c r="A2" s="73" t="s">
        <v>1</v>
      </c>
      <c r="B2" s="74" t="s">
        <v>2</v>
      </c>
      <c r="C2" s="75" t="s">
        <v>55</v>
      </c>
      <c r="D2" s="28" t="s">
        <v>70</v>
      </c>
      <c r="E2" s="76" t="s">
        <v>56</v>
      </c>
    </row>
    <row r="3" spans="1:5" s="29" customFormat="1" ht="36" customHeight="1" thickBot="1">
      <c r="A3" s="73"/>
      <c r="B3" s="4" t="s">
        <v>22</v>
      </c>
      <c r="C3" s="75"/>
      <c r="D3" s="28"/>
      <c r="E3" s="76"/>
    </row>
    <row r="4" spans="1:5" s="29" customFormat="1" ht="24" customHeight="1" thickBot="1">
      <c r="A4" s="48">
        <v>10000000</v>
      </c>
      <c r="B4" s="49" t="s">
        <v>3</v>
      </c>
      <c r="C4" s="206">
        <f>C5</f>
        <v>26.4</v>
      </c>
      <c r="D4" s="207">
        <f>D5</f>
        <v>7.152</v>
      </c>
      <c r="E4" s="208">
        <v>33.3</v>
      </c>
    </row>
    <row r="5" spans="1:5" s="29" customFormat="1" ht="23.25" customHeight="1">
      <c r="A5" s="83">
        <v>19000000</v>
      </c>
      <c r="B5" s="84" t="s">
        <v>73</v>
      </c>
      <c r="C5" s="209">
        <f>C6</f>
        <v>26.4</v>
      </c>
      <c r="D5" s="210">
        <f>D6</f>
        <v>7.152</v>
      </c>
      <c r="E5" s="211">
        <v>40</v>
      </c>
    </row>
    <row r="6" spans="1:5" s="29" customFormat="1" ht="20.25" customHeight="1">
      <c r="A6" s="86">
        <v>19010000</v>
      </c>
      <c r="B6" s="87" t="s">
        <v>23</v>
      </c>
      <c r="C6" s="212">
        <f>C7+C8+C9</f>
        <v>26.4</v>
      </c>
      <c r="D6" s="212">
        <f>D7+D8+D9</f>
        <v>7.152</v>
      </c>
      <c r="E6" s="213">
        <v>40</v>
      </c>
    </row>
    <row r="7" spans="1:5" s="29" customFormat="1" ht="36" customHeight="1">
      <c r="A7" s="92" t="s">
        <v>126</v>
      </c>
      <c r="B7" s="85" t="s">
        <v>90</v>
      </c>
      <c r="C7" s="214">
        <v>13.9</v>
      </c>
      <c r="D7" s="215">
        <v>3.356</v>
      </c>
      <c r="E7" s="213">
        <v>51.6</v>
      </c>
    </row>
    <row r="8" spans="1:5" s="13" customFormat="1" ht="26.25" customHeight="1">
      <c r="A8" s="92" t="s">
        <v>127</v>
      </c>
      <c r="B8" s="85" t="s">
        <v>91</v>
      </c>
      <c r="C8" s="214">
        <v>2</v>
      </c>
      <c r="D8" s="215">
        <v>0.426</v>
      </c>
      <c r="E8" s="213">
        <v>20</v>
      </c>
    </row>
    <row r="9" spans="1:5" s="2" customFormat="1" ht="22.5" customHeight="1" thickBot="1">
      <c r="A9" s="152" t="s">
        <v>128</v>
      </c>
      <c r="B9" s="153" t="s">
        <v>92</v>
      </c>
      <c r="C9" s="216">
        <v>10.5</v>
      </c>
      <c r="D9" s="216">
        <v>3.37</v>
      </c>
      <c r="E9" s="217">
        <f aca="true" t="shared" si="0" ref="E9:E18">IF(C9=0,"",$D9/C9*100)</f>
        <v>32.0952380952381</v>
      </c>
    </row>
    <row r="10" spans="1:5" s="2" customFormat="1" ht="19.5" thickBot="1">
      <c r="A10" s="48">
        <v>20000000</v>
      </c>
      <c r="B10" s="156" t="s">
        <v>6</v>
      </c>
      <c r="C10" s="194">
        <f>C11+C14</f>
        <v>617.4</v>
      </c>
      <c r="D10" s="194">
        <f>D11+D14</f>
        <v>286.042</v>
      </c>
      <c r="E10" s="218">
        <f t="shared" si="0"/>
        <v>46.33009394233884</v>
      </c>
    </row>
    <row r="11" spans="1:5" s="2" customFormat="1" ht="18.75">
      <c r="A11" s="154">
        <v>24000000</v>
      </c>
      <c r="B11" s="155" t="s">
        <v>97</v>
      </c>
      <c r="C11" s="219">
        <f>C12+C13</f>
        <v>1.5</v>
      </c>
      <c r="D11" s="219">
        <f>D12+D13</f>
        <v>0</v>
      </c>
      <c r="E11" s="219">
        <f t="shared" si="0"/>
        <v>0</v>
      </c>
    </row>
    <row r="12" spans="1:5" s="2" customFormat="1" ht="56.25">
      <c r="A12" s="147">
        <v>24062100</v>
      </c>
      <c r="B12" s="145" t="s">
        <v>150</v>
      </c>
      <c r="C12" s="17">
        <v>1.5</v>
      </c>
      <c r="D12" s="17">
        <v>0</v>
      </c>
      <c r="E12" s="17">
        <f>IF(C12=0,"",$D12/C12*100)</f>
        <v>0</v>
      </c>
    </row>
    <row r="13" spans="1:5" s="2" customFormat="1" ht="40.5" customHeight="1">
      <c r="A13" s="147">
        <v>24170000</v>
      </c>
      <c r="B13" s="146" t="s">
        <v>149</v>
      </c>
      <c r="C13" s="17">
        <v>0</v>
      </c>
      <c r="D13" s="17">
        <v>0</v>
      </c>
      <c r="E13" s="17">
        <f>IF(C13=0,"",$D13/C13*100)</f>
      </c>
    </row>
    <row r="14" spans="1:5" s="2" customFormat="1" ht="24" customHeight="1" thickBot="1">
      <c r="A14" s="18">
        <v>25000000</v>
      </c>
      <c r="B14" s="19" t="s">
        <v>11</v>
      </c>
      <c r="C14" s="220">
        <v>615.9</v>
      </c>
      <c r="D14" s="220">
        <v>286.042</v>
      </c>
      <c r="E14" s="221">
        <v>13.4</v>
      </c>
    </row>
    <row r="15" spans="1:5" s="2" customFormat="1" ht="19.5" thickBot="1">
      <c r="A15" s="48">
        <v>30000000</v>
      </c>
      <c r="B15" s="49" t="s">
        <v>35</v>
      </c>
      <c r="C15" s="172">
        <f>+C16</f>
        <v>0</v>
      </c>
      <c r="D15" s="172">
        <f>+D16</f>
        <v>0</v>
      </c>
      <c r="E15" s="173">
        <f t="shared" si="0"/>
      </c>
    </row>
    <row r="16" spans="1:5" s="13" customFormat="1" ht="25.5" customHeight="1" thickBot="1">
      <c r="A16" s="11">
        <v>31010000</v>
      </c>
      <c r="B16" s="10" t="s">
        <v>107</v>
      </c>
      <c r="C16" s="174">
        <v>0</v>
      </c>
      <c r="D16" s="174">
        <v>0</v>
      </c>
      <c r="E16" s="170">
        <f t="shared" si="0"/>
      </c>
    </row>
    <row r="17" spans="1:5" s="13" customFormat="1" ht="27.75" customHeight="1" thickBot="1">
      <c r="A17" s="12"/>
      <c r="B17" s="50" t="s">
        <v>72</v>
      </c>
      <c r="C17" s="197">
        <f>C4+C10+C15</f>
        <v>643.8</v>
      </c>
      <c r="D17" s="197">
        <f>D4+D10+D15</f>
        <v>293.19399999999996</v>
      </c>
      <c r="E17" s="247">
        <f t="shared" si="0"/>
        <v>45.54116185150668</v>
      </c>
    </row>
    <row r="18" spans="1:5" s="31" customFormat="1" ht="22.5" customHeight="1" thickBot="1">
      <c r="A18" s="20"/>
      <c r="B18" s="52" t="s">
        <v>25</v>
      </c>
      <c r="C18" s="248">
        <f>C17</f>
        <v>643.8</v>
      </c>
      <c r="D18" s="248">
        <f>D17</f>
        <v>293.19399999999996</v>
      </c>
      <c r="E18" s="243">
        <f t="shared" si="0"/>
        <v>45.54116185150668</v>
      </c>
    </row>
    <row r="19" spans="1:6" ht="19.5" thickBot="1">
      <c r="A19" s="69"/>
      <c r="B19" s="4" t="s">
        <v>27</v>
      </c>
      <c r="C19" s="45"/>
      <c r="D19" s="24"/>
      <c r="E19" s="37"/>
      <c r="F19" s="23"/>
    </row>
    <row r="20" spans="1:6" ht="18.75">
      <c r="A20" s="226" t="s">
        <v>178</v>
      </c>
      <c r="B20" s="77" t="s">
        <v>28</v>
      </c>
      <c r="C20" s="233">
        <v>188.966</v>
      </c>
      <c r="D20" s="241">
        <v>62.1</v>
      </c>
      <c r="E20" s="249">
        <f aca="true" t="shared" si="1" ref="E20:E30">IF(C20=0,"",IF(($D20/C20*100)&gt;=200,"В/100",$D20/C20*100))</f>
        <v>32.863054729422224</v>
      </c>
      <c r="F20" s="25"/>
    </row>
    <row r="21" spans="1:5" ht="18.75">
      <c r="A21" s="224" t="s">
        <v>179</v>
      </c>
      <c r="B21" s="58" t="s">
        <v>29</v>
      </c>
      <c r="C21" s="230">
        <v>649.3</v>
      </c>
      <c r="D21" s="238">
        <v>284.9</v>
      </c>
      <c r="E21" s="249">
        <f t="shared" si="1"/>
        <v>43.87802248575389</v>
      </c>
    </row>
    <row r="22" spans="1:5" ht="18.75">
      <c r="A22" s="224" t="s">
        <v>181</v>
      </c>
      <c r="B22" s="61" t="s">
        <v>30</v>
      </c>
      <c r="C22" s="231">
        <v>108.7</v>
      </c>
      <c r="D22" s="221">
        <v>35.4</v>
      </c>
      <c r="E22" s="250">
        <f t="shared" si="1"/>
        <v>32.56669733210671</v>
      </c>
    </row>
    <row r="23" spans="1:5" ht="18.75">
      <c r="A23" s="224" t="s">
        <v>182</v>
      </c>
      <c r="B23" s="60" t="s">
        <v>31</v>
      </c>
      <c r="C23" s="231">
        <v>10.65</v>
      </c>
      <c r="D23" s="221">
        <v>10.55</v>
      </c>
      <c r="E23" s="250">
        <f t="shared" si="1"/>
        <v>99.06103286384977</v>
      </c>
    </row>
    <row r="24" spans="1:5" ht="18.75">
      <c r="A24" s="224" t="s">
        <v>183</v>
      </c>
      <c r="B24" s="61" t="s">
        <v>105</v>
      </c>
      <c r="C24" s="231">
        <v>62.9</v>
      </c>
      <c r="D24" s="221">
        <v>0.7</v>
      </c>
      <c r="E24" s="250">
        <f t="shared" si="1"/>
        <v>1.1128775834658187</v>
      </c>
    </row>
    <row r="25" spans="1:5" ht="20.25" customHeight="1">
      <c r="A25" s="225" t="s">
        <v>193</v>
      </c>
      <c r="B25" s="60" t="s">
        <v>32</v>
      </c>
      <c r="C25" s="231">
        <v>256.5</v>
      </c>
      <c r="D25" s="221"/>
      <c r="E25" s="250">
        <f t="shared" si="1"/>
        <v>0</v>
      </c>
    </row>
    <row r="26" spans="1:6" s="31" customFormat="1" ht="27" customHeight="1" hidden="1">
      <c r="A26" s="225">
        <v>180000</v>
      </c>
      <c r="B26" s="62" t="s">
        <v>151</v>
      </c>
      <c r="C26" s="251"/>
      <c r="D26" s="221"/>
      <c r="E26" s="250">
        <f t="shared" si="1"/>
      </c>
      <c r="F26" s="34"/>
    </row>
    <row r="27" spans="1:6" s="31" customFormat="1" ht="27" customHeight="1">
      <c r="A27" s="256" t="s">
        <v>189</v>
      </c>
      <c r="B27" s="60" t="s">
        <v>192</v>
      </c>
      <c r="C27" s="221">
        <v>110</v>
      </c>
      <c r="D27" s="221">
        <v>99.8</v>
      </c>
      <c r="E27" s="235"/>
      <c r="F27" s="34"/>
    </row>
    <row r="28" spans="1:6" s="31" customFormat="1" ht="27" customHeight="1">
      <c r="A28" s="256" t="s">
        <v>194</v>
      </c>
      <c r="B28" s="60" t="s">
        <v>191</v>
      </c>
      <c r="C28" s="221">
        <v>27.9</v>
      </c>
      <c r="D28" s="221"/>
      <c r="E28" s="235"/>
      <c r="F28" s="34"/>
    </row>
    <row r="29" spans="1:5" s="31" customFormat="1" ht="29.25" customHeight="1" thickBot="1">
      <c r="A29" s="252"/>
      <c r="B29" s="253" t="s">
        <v>65</v>
      </c>
      <c r="C29" s="254">
        <f>SUM(C20:C28)</f>
        <v>1414.9160000000002</v>
      </c>
      <c r="D29" s="254">
        <f>SUM(D20:D28)</f>
        <v>493.45</v>
      </c>
      <c r="E29" s="255">
        <f t="shared" si="1"/>
        <v>34.87486182925346</v>
      </c>
    </row>
    <row r="30" spans="1:5" ht="19.5" thickBot="1">
      <c r="A30" s="78"/>
      <c r="B30" s="50" t="s">
        <v>66</v>
      </c>
      <c r="C30" s="33">
        <f>SUM(C29:C29)</f>
        <v>1414.9160000000002</v>
      </c>
      <c r="D30" s="21">
        <f>SUM(D29:D29)</f>
        <v>493.45</v>
      </c>
      <c r="E30" s="35">
        <f t="shared" si="1"/>
        <v>34.87486182925346</v>
      </c>
    </row>
    <row r="31" spans="1:5" ht="19.5" thickBot="1">
      <c r="A31" s="70"/>
      <c r="B31" s="36" t="s">
        <v>153</v>
      </c>
      <c r="C31" s="120"/>
      <c r="D31" s="121"/>
      <c r="E31" s="175"/>
    </row>
    <row r="32" spans="1:5" ht="37.5" hidden="1">
      <c r="A32" s="148">
        <v>601000</v>
      </c>
      <c r="B32" s="149" t="s">
        <v>154</v>
      </c>
      <c r="C32" s="176">
        <f>+C33+C34</f>
        <v>0</v>
      </c>
      <c r="D32" s="177">
        <f>D33+D34</f>
        <v>0</v>
      </c>
      <c r="E32" s="178"/>
    </row>
    <row r="33" spans="1:5" ht="37.5" hidden="1">
      <c r="A33" s="63">
        <v>601100</v>
      </c>
      <c r="B33" s="64" t="s">
        <v>155</v>
      </c>
      <c r="C33" s="171"/>
      <c r="D33" s="169"/>
      <c r="E33" s="170"/>
    </row>
    <row r="34" spans="1:5" ht="18.75" hidden="1">
      <c r="A34" s="63">
        <v>601200</v>
      </c>
      <c r="B34" s="64" t="s">
        <v>156</v>
      </c>
      <c r="C34" s="171"/>
      <c r="D34" s="169"/>
      <c r="E34" s="170"/>
    </row>
    <row r="35" spans="1:5" ht="18.75">
      <c r="A35" s="59">
        <v>602000</v>
      </c>
      <c r="B35" s="60" t="s">
        <v>36</v>
      </c>
      <c r="C35" s="166"/>
      <c r="D35" s="167"/>
      <c r="E35" s="168"/>
    </row>
    <row r="36" spans="1:5" ht="18.75">
      <c r="A36" s="63">
        <v>602100</v>
      </c>
      <c r="B36" s="64" t="s">
        <v>37</v>
      </c>
      <c r="C36" s="233">
        <v>22.2</v>
      </c>
      <c r="D36" s="241">
        <v>22.2</v>
      </c>
      <c r="E36" s="170"/>
    </row>
    <row r="37" spans="1:5" ht="18.75">
      <c r="A37" s="63">
        <v>602200</v>
      </c>
      <c r="B37" s="64" t="s">
        <v>38</v>
      </c>
      <c r="C37" s="233"/>
      <c r="D37" s="241"/>
      <c r="E37" s="170"/>
    </row>
    <row r="38" spans="1:5" ht="18.75" hidden="1">
      <c r="A38" s="63"/>
      <c r="B38" s="64" t="s">
        <v>16</v>
      </c>
      <c r="C38" s="233"/>
      <c r="D38" s="241"/>
      <c r="E38" s="170"/>
    </row>
    <row r="39" spans="1:5" ht="18.75" hidden="1">
      <c r="A39" s="63"/>
      <c r="B39" s="64" t="s">
        <v>14</v>
      </c>
      <c r="C39" s="233"/>
      <c r="D39" s="241"/>
      <c r="E39" s="170"/>
    </row>
    <row r="40" spans="1:5" ht="18.75" hidden="1">
      <c r="A40" s="63"/>
      <c r="B40" s="64" t="s">
        <v>15</v>
      </c>
      <c r="C40" s="233"/>
      <c r="D40" s="241"/>
      <c r="E40" s="170"/>
    </row>
    <row r="41" spans="1:5" ht="18.75" hidden="1">
      <c r="A41" s="63"/>
      <c r="B41" s="64" t="s">
        <v>17</v>
      </c>
      <c r="C41" s="233"/>
      <c r="D41" s="241"/>
      <c r="E41" s="170"/>
    </row>
    <row r="42" spans="1:5" ht="18.75" hidden="1">
      <c r="A42" s="150"/>
      <c r="B42" s="151" t="s">
        <v>157</v>
      </c>
      <c r="C42" s="264"/>
      <c r="D42" s="265"/>
      <c r="E42" s="179"/>
    </row>
    <row r="43" spans="1:5" ht="18.75" hidden="1">
      <c r="A43" s="150"/>
      <c r="B43" s="151" t="s">
        <v>158</v>
      </c>
      <c r="C43" s="264"/>
      <c r="D43" s="265"/>
      <c r="E43" s="179"/>
    </row>
    <row r="44" spans="1:5" ht="18.75" hidden="1">
      <c r="A44" s="150"/>
      <c r="B44" s="151" t="s">
        <v>159</v>
      </c>
      <c r="C44" s="264"/>
      <c r="D44" s="265"/>
      <c r="E44" s="179"/>
    </row>
    <row r="45" spans="1:5" ht="18.75" hidden="1">
      <c r="A45" s="150"/>
      <c r="B45" s="151" t="s">
        <v>160</v>
      </c>
      <c r="C45" s="264"/>
      <c r="D45" s="265"/>
      <c r="E45" s="179"/>
    </row>
    <row r="46" spans="1:5" ht="18.75" hidden="1">
      <c r="A46" s="150"/>
      <c r="B46" s="151" t="s">
        <v>161</v>
      </c>
      <c r="C46" s="264"/>
      <c r="D46" s="265"/>
      <c r="E46" s="179"/>
    </row>
    <row r="47" spans="1:5" ht="18.75" hidden="1">
      <c r="A47" s="150"/>
      <c r="B47" s="151" t="s">
        <v>162</v>
      </c>
      <c r="C47" s="264"/>
      <c r="D47" s="265"/>
      <c r="E47" s="179"/>
    </row>
    <row r="48" spans="1:5" ht="18.75" hidden="1">
      <c r="A48" s="150"/>
      <c r="B48" s="151" t="s">
        <v>163</v>
      </c>
      <c r="C48" s="264"/>
      <c r="D48" s="265"/>
      <c r="E48" s="179"/>
    </row>
    <row r="49" spans="1:5" ht="18.75" hidden="1">
      <c r="A49" s="150"/>
      <c r="B49" s="151" t="s">
        <v>164</v>
      </c>
      <c r="C49" s="264"/>
      <c r="D49" s="265"/>
      <c r="E49" s="179"/>
    </row>
    <row r="50" spans="1:5" ht="18.75" hidden="1">
      <c r="A50" s="150"/>
      <c r="B50" s="151" t="s">
        <v>165</v>
      </c>
      <c r="C50" s="264"/>
      <c r="D50" s="265"/>
      <c r="E50" s="179"/>
    </row>
    <row r="51" spans="1:5" ht="18.75" hidden="1">
      <c r="A51" s="150"/>
      <c r="B51" s="151" t="s">
        <v>166</v>
      </c>
      <c r="C51" s="264"/>
      <c r="D51" s="265"/>
      <c r="E51" s="179"/>
    </row>
    <row r="52" spans="1:5" ht="18.75" hidden="1">
      <c r="A52" s="150"/>
      <c r="B52" s="151" t="s">
        <v>167</v>
      </c>
      <c r="C52" s="264"/>
      <c r="D52" s="265"/>
      <c r="E52" s="179"/>
    </row>
    <row r="53" spans="1:5" ht="18.75" hidden="1">
      <c r="A53" s="63">
        <v>602300</v>
      </c>
      <c r="B53" s="64" t="s">
        <v>168</v>
      </c>
      <c r="C53" s="233"/>
      <c r="D53" s="241"/>
      <c r="E53" s="170"/>
    </row>
    <row r="54" spans="1:5" ht="38.25" thickBot="1">
      <c r="A54" s="63">
        <v>602400</v>
      </c>
      <c r="B54" s="64" t="s">
        <v>24</v>
      </c>
      <c r="C54" s="233">
        <v>696.5</v>
      </c>
      <c r="D54" s="241">
        <v>173.2</v>
      </c>
      <c r="E54" s="170"/>
    </row>
    <row r="55" spans="1:5" ht="19.5" thickBot="1">
      <c r="A55" s="65"/>
      <c r="B55" s="66" t="s">
        <v>169</v>
      </c>
      <c r="C55" s="21">
        <f>C36+C54</f>
        <v>718.7</v>
      </c>
      <c r="D55" s="21">
        <f>D36+D54</f>
        <v>195.39999999999998</v>
      </c>
      <c r="E55" s="35"/>
    </row>
    <row r="56" spans="3:5" ht="18">
      <c r="C56" s="26"/>
      <c r="D56" s="72"/>
      <c r="E56" s="26"/>
    </row>
    <row r="57" spans="3:5" ht="18">
      <c r="C57" s="26"/>
      <c r="D57" s="72"/>
      <c r="E57" s="26"/>
    </row>
    <row r="58" spans="2:5" ht="18">
      <c r="B58" s="22" t="s">
        <v>195</v>
      </c>
      <c r="C58" s="26"/>
      <c r="D58" s="72" t="s">
        <v>196</v>
      </c>
      <c r="E58" s="26"/>
    </row>
    <row r="59" spans="3:5" ht="18">
      <c r="C59" s="26"/>
      <c r="D59" s="72"/>
      <c r="E59" s="26"/>
    </row>
    <row r="60" spans="3:5" ht="18">
      <c r="C60" s="26"/>
      <c r="D60" s="72"/>
      <c r="E60" s="26"/>
    </row>
    <row r="61" spans="3:5" ht="18">
      <c r="C61" s="26"/>
      <c r="D61" s="72"/>
      <c r="E61" s="26"/>
    </row>
    <row r="62" spans="3:5" ht="18">
      <c r="C62" s="26"/>
      <c r="D62" s="72"/>
      <c r="E62" s="26"/>
    </row>
    <row r="63" spans="3:5" ht="18">
      <c r="C63" s="26"/>
      <c r="D63" s="72"/>
      <c r="E63" s="26"/>
    </row>
    <row r="64" spans="3:5" ht="18">
      <c r="C64" s="26"/>
      <c r="D64" s="72"/>
      <c r="E64" s="26"/>
    </row>
    <row r="65" spans="3:5" ht="18">
      <c r="C65" s="26"/>
      <c r="D65" s="72"/>
      <c r="E65" s="26"/>
    </row>
    <row r="66" spans="3:5" ht="18">
      <c r="C66" s="26"/>
      <c r="D66" s="72"/>
      <c r="E66" s="26"/>
    </row>
    <row r="67" spans="3:5" ht="18">
      <c r="C67" s="26"/>
      <c r="D67" s="72"/>
      <c r="E67" s="26"/>
    </row>
    <row r="68" spans="3:5" ht="18">
      <c r="C68" s="26"/>
      <c r="D68" s="72"/>
      <c r="E68" s="26"/>
    </row>
    <row r="69" spans="3:5" ht="18">
      <c r="C69" s="26"/>
      <c r="D69" s="72"/>
      <c r="E69" s="26"/>
    </row>
    <row r="70" spans="3:5" ht="18">
      <c r="C70" s="26"/>
      <c r="D70" s="72"/>
      <c r="E70" s="26"/>
    </row>
    <row r="71" spans="3:5" ht="18">
      <c r="C71" s="26"/>
      <c r="D71" s="72"/>
      <c r="E71" s="26"/>
    </row>
    <row r="72" spans="3:5" ht="18">
      <c r="C72" s="26"/>
      <c r="D72" s="72"/>
      <c r="E72" s="26"/>
    </row>
    <row r="73" spans="3:5" ht="18">
      <c r="C73" s="26"/>
      <c r="D73" s="72"/>
      <c r="E73" s="26"/>
    </row>
    <row r="74" spans="3:5" ht="18">
      <c r="C74" s="26"/>
      <c r="D74" s="72"/>
      <c r="E74" s="26"/>
    </row>
    <row r="75" spans="3:5" ht="18">
      <c r="C75" s="26"/>
      <c r="D75" s="72"/>
      <c r="E75" s="26"/>
    </row>
    <row r="76" spans="3:5" ht="18">
      <c r="C76" s="26"/>
      <c r="E76" s="26"/>
    </row>
    <row r="77" spans="3:5" ht="18">
      <c r="C77" s="26"/>
      <c r="E77" s="26"/>
    </row>
    <row r="78" spans="3:5" ht="18">
      <c r="C78" s="26"/>
      <c r="E78" s="26"/>
    </row>
    <row r="79" spans="3:5" ht="18">
      <c r="C79" s="26"/>
      <c r="E79" s="26"/>
    </row>
    <row r="80" spans="3:5" ht="18">
      <c r="C80" s="26"/>
      <c r="E80" s="26"/>
    </row>
    <row r="81" spans="3:5" ht="18">
      <c r="C81" s="26"/>
      <c r="E81" s="26"/>
    </row>
    <row r="82" spans="3:5" ht="18">
      <c r="C82" s="26"/>
      <c r="E82" s="26"/>
    </row>
    <row r="83" spans="3:5" ht="18">
      <c r="C83" s="26"/>
      <c r="E83" s="26"/>
    </row>
    <row r="84" spans="3:5" ht="18">
      <c r="C84" s="26"/>
      <c r="E84" s="26"/>
    </row>
    <row r="85" spans="3:5" ht="18">
      <c r="C85" s="26"/>
      <c r="E85" s="26"/>
    </row>
    <row r="86" spans="3:5" ht="18">
      <c r="C86" s="26"/>
      <c r="E86" s="26"/>
    </row>
    <row r="87" spans="3:5" ht="18">
      <c r="C87" s="26"/>
      <c r="E87" s="26"/>
    </row>
    <row r="88" spans="3:5" ht="18">
      <c r="C88" s="26"/>
      <c r="E88" s="26"/>
    </row>
    <row r="89" spans="3:5" ht="18">
      <c r="C89" s="26"/>
      <c r="E89" s="26"/>
    </row>
    <row r="90" spans="3:5" ht="18">
      <c r="C90" s="26"/>
      <c r="E90" s="26"/>
    </row>
    <row r="91" spans="3:5" ht="18">
      <c r="C91" s="26"/>
      <c r="E91" s="26"/>
    </row>
    <row r="92" spans="3:5" ht="18">
      <c r="C92" s="26"/>
      <c r="E92" s="26"/>
    </row>
    <row r="93" spans="3:5" ht="18">
      <c r="C93" s="26"/>
      <c r="E93" s="26"/>
    </row>
    <row r="94" spans="3:5" ht="18">
      <c r="C94" s="26"/>
      <c r="E94" s="26"/>
    </row>
    <row r="95" spans="3:5" ht="18">
      <c r="C95" s="26"/>
      <c r="E95" s="26"/>
    </row>
    <row r="96" spans="3:5" ht="18">
      <c r="C96" s="26"/>
      <c r="E96" s="26"/>
    </row>
    <row r="97" spans="3:5" ht="18">
      <c r="C97" s="26"/>
      <c r="E97" s="26"/>
    </row>
    <row r="98" spans="3:5" ht="18">
      <c r="C98" s="26"/>
      <c r="E98" s="26"/>
    </row>
    <row r="99" spans="3:5" ht="18">
      <c r="C99" s="26"/>
      <c r="E99" s="26"/>
    </row>
    <row r="100" spans="3:5" ht="18">
      <c r="C100" s="26"/>
      <c r="E100" s="26"/>
    </row>
    <row r="101" spans="3:5" ht="18">
      <c r="C101" s="26"/>
      <c r="E101" s="26"/>
    </row>
    <row r="102" spans="3:5" ht="18">
      <c r="C102" s="26"/>
      <c r="E102" s="26"/>
    </row>
    <row r="103" spans="3:5" ht="18">
      <c r="C103" s="26"/>
      <c r="E103" s="26"/>
    </row>
    <row r="104" spans="3:5" ht="18">
      <c r="C104" s="26"/>
      <c r="E104" s="26"/>
    </row>
    <row r="105" spans="3:5" ht="18">
      <c r="C105" s="26"/>
      <c r="E105" s="26"/>
    </row>
    <row r="106" spans="3:5" ht="18">
      <c r="C106" s="26"/>
      <c r="E106" s="26"/>
    </row>
    <row r="107" spans="3:5" ht="18">
      <c r="C107" s="26"/>
      <c r="E107" s="26"/>
    </row>
    <row r="108" spans="3:5" ht="18">
      <c r="C108" s="26"/>
      <c r="E108" s="26"/>
    </row>
    <row r="109" spans="3:5" ht="18">
      <c r="C109" s="26"/>
      <c r="E109" s="26"/>
    </row>
    <row r="110" spans="3:5" ht="18">
      <c r="C110" s="26"/>
      <c r="E110" s="26"/>
    </row>
    <row r="111" spans="3:5" ht="18">
      <c r="C111" s="26"/>
      <c r="E111" s="26"/>
    </row>
    <row r="112" spans="3:5" ht="18">
      <c r="C112" s="26"/>
      <c r="E112" s="26"/>
    </row>
    <row r="113" spans="3:5" ht="18">
      <c r="C113" s="26"/>
      <c r="E113" s="26"/>
    </row>
    <row r="114" spans="3:5" ht="18">
      <c r="C114" s="26"/>
      <c r="E114" s="26"/>
    </row>
    <row r="115" spans="3:5" ht="18">
      <c r="C115" s="26"/>
      <c r="E115" s="26"/>
    </row>
    <row r="116" spans="3:5" ht="18">
      <c r="C116" s="26"/>
      <c r="E116" s="26"/>
    </row>
    <row r="117" spans="3:5" ht="18">
      <c r="C117" s="26"/>
      <c r="E117" s="26"/>
    </row>
    <row r="118" spans="3:5" ht="18">
      <c r="C118" s="26"/>
      <c r="E118" s="26"/>
    </row>
    <row r="119" spans="3:5" ht="18">
      <c r="C119" s="26"/>
      <c r="E119" s="26"/>
    </row>
    <row r="120" spans="3:5" ht="18">
      <c r="C120" s="26"/>
      <c r="E120" s="26"/>
    </row>
    <row r="121" spans="3:5" ht="18">
      <c r="C121" s="26"/>
      <c r="E121" s="26"/>
    </row>
    <row r="122" spans="3:5" ht="18">
      <c r="C122" s="26"/>
      <c r="E122" s="26"/>
    </row>
    <row r="123" spans="3:5" ht="18">
      <c r="C123" s="26"/>
      <c r="E123" s="26"/>
    </row>
    <row r="124" spans="3:5" ht="18">
      <c r="C124" s="26"/>
      <c r="E124" s="26"/>
    </row>
    <row r="125" spans="3:5" ht="18">
      <c r="C125" s="26"/>
      <c r="E125" s="26"/>
    </row>
    <row r="126" spans="3:5" ht="18">
      <c r="C126" s="26"/>
      <c r="E126" s="26"/>
    </row>
    <row r="127" spans="3:5" ht="18">
      <c r="C127" s="26"/>
      <c r="E127" s="26"/>
    </row>
    <row r="128" spans="3:5" ht="18">
      <c r="C128" s="26"/>
      <c r="E128" s="26"/>
    </row>
    <row r="129" spans="3:5" ht="18">
      <c r="C129" s="26"/>
      <c r="E129" s="26"/>
    </row>
    <row r="130" spans="3:5" ht="18">
      <c r="C130" s="26"/>
      <c r="E130" s="26"/>
    </row>
    <row r="131" spans="3:5" ht="18">
      <c r="C131" s="26"/>
      <c r="E131" s="26"/>
    </row>
    <row r="132" spans="3:5" ht="18">
      <c r="C132" s="26"/>
      <c r="E132" s="26"/>
    </row>
    <row r="133" spans="3:5" ht="18">
      <c r="C133" s="26"/>
      <c r="E133" s="26"/>
    </row>
    <row r="134" spans="3:5" ht="18">
      <c r="C134" s="26"/>
      <c r="E134" s="26"/>
    </row>
    <row r="135" spans="3:5" ht="18">
      <c r="C135" s="26"/>
      <c r="E135" s="26"/>
    </row>
    <row r="136" spans="3:5" ht="18">
      <c r="C136" s="26"/>
      <c r="E136" s="26"/>
    </row>
    <row r="137" spans="3:5" ht="18">
      <c r="C137" s="26"/>
      <c r="E137" s="26"/>
    </row>
    <row r="138" spans="3:5" ht="18">
      <c r="C138" s="26"/>
      <c r="E138" s="26"/>
    </row>
    <row r="139" spans="3:5" ht="18">
      <c r="C139" s="26"/>
      <c r="E139" s="26"/>
    </row>
    <row r="140" spans="3:5" ht="18">
      <c r="C140" s="26"/>
      <c r="E140" s="26"/>
    </row>
    <row r="141" spans="3:5" ht="18">
      <c r="C141" s="26"/>
      <c r="E141" s="26"/>
    </row>
    <row r="142" spans="3:5" ht="18">
      <c r="C142" s="26"/>
      <c r="E142" s="26"/>
    </row>
    <row r="143" spans="3:5" ht="18">
      <c r="C143" s="26"/>
      <c r="E143" s="26"/>
    </row>
    <row r="144" spans="3:5" ht="18">
      <c r="C144" s="26"/>
      <c r="E144" s="26"/>
    </row>
    <row r="145" spans="3:5" ht="18">
      <c r="C145" s="26"/>
      <c r="E145" s="26"/>
    </row>
    <row r="146" spans="3:5" ht="18">
      <c r="C146" s="26"/>
      <c r="E146" s="26"/>
    </row>
    <row r="147" spans="3:5" ht="18">
      <c r="C147" s="26"/>
      <c r="E147" s="26"/>
    </row>
    <row r="148" spans="3:5" ht="18">
      <c r="C148" s="26"/>
      <c r="E148" s="26"/>
    </row>
    <row r="149" spans="3:5" ht="18">
      <c r="C149" s="26"/>
      <c r="E149" s="26"/>
    </row>
    <row r="150" spans="3:5" ht="18">
      <c r="C150" s="26"/>
      <c r="E150" s="26"/>
    </row>
    <row r="151" spans="3:5" ht="18">
      <c r="C151" s="26"/>
      <c r="E151" s="26"/>
    </row>
    <row r="152" spans="3:5" ht="18">
      <c r="C152" s="26"/>
      <c r="E152" s="26"/>
    </row>
    <row r="153" spans="3:5" ht="18">
      <c r="C153" s="26"/>
      <c r="E153" s="26"/>
    </row>
    <row r="154" spans="3:5" ht="18">
      <c r="C154" s="26"/>
      <c r="E154" s="26"/>
    </row>
    <row r="155" spans="3:5" ht="18">
      <c r="C155" s="26"/>
      <c r="E155" s="26"/>
    </row>
    <row r="156" spans="3:5" ht="18">
      <c r="C156" s="26"/>
      <c r="E156" s="26"/>
    </row>
    <row r="157" spans="3:5" ht="18">
      <c r="C157" s="26"/>
      <c r="E157" s="26"/>
    </row>
    <row r="158" spans="3:5" ht="18">
      <c r="C158" s="26"/>
      <c r="E158" s="26"/>
    </row>
    <row r="159" spans="3:5" ht="18">
      <c r="C159" s="26"/>
      <c r="E159" s="26"/>
    </row>
    <row r="160" spans="3:5" ht="18">
      <c r="C160" s="26"/>
      <c r="E160" s="26"/>
    </row>
    <row r="161" spans="3:5" ht="18">
      <c r="C161" s="26"/>
      <c r="E161" s="26"/>
    </row>
    <row r="162" spans="3:5" ht="18">
      <c r="C162" s="26"/>
      <c r="E162" s="26"/>
    </row>
    <row r="163" spans="3:5" ht="18">
      <c r="C163" s="26"/>
      <c r="E163" s="26"/>
    </row>
    <row r="164" spans="3:5" ht="18">
      <c r="C164" s="26"/>
      <c r="E164" s="26"/>
    </row>
    <row r="165" spans="3:5" ht="18">
      <c r="C165" s="26"/>
      <c r="E165" s="26"/>
    </row>
    <row r="166" spans="3:5" ht="18">
      <c r="C166" s="26"/>
      <c r="E166" s="26"/>
    </row>
    <row r="167" spans="3:5" ht="18">
      <c r="C167" s="26"/>
      <c r="E167" s="26"/>
    </row>
    <row r="168" spans="3:5" ht="18">
      <c r="C168" s="26"/>
      <c r="E168" s="26"/>
    </row>
    <row r="169" spans="3:5" ht="18">
      <c r="C169" s="26"/>
      <c r="E169" s="26"/>
    </row>
    <row r="170" spans="3:5" ht="18">
      <c r="C170" s="26"/>
      <c r="E170" s="26"/>
    </row>
    <row r="171" spans="3:5" ht="18">
      <c r="C171" s="26"/>
      <c r="E171" s="26"/>
    </row>
    <row r="172" spans="3:5" ht="18">
      <c r="C172" s="26"/>
      <c r="E172" s="26"/>
    </row>
    <row r="173" spans="3:5" ht="18">
      <c r="C173" s="26"/>
      <c r="E173" s="26"/>
    </row>
    <row r="174" spans="3:5" ht="18">
      <c r="C174" s="26"/>
      <c r="E174" s="26"/>
    </row>
    <row r="175" spans="3:5" ht="18">
      <c r="C175" s="26"/>
      <c r="E175" s="26"/>
    </row>
    <row r="176" spans="3:5" ht="18">
      <c r="C176" s="26"/>
      <c r="E176" s="26"/>
    </row>
    <row r="177" spans="3:5" ht="18">
      <c r="C177" s="26"/>
      <c r="E177" s="26"/>
    </row>
    <row r="178" spans="3:5" ht="18">
      <c r="C178" s="26"/>
      <c r="E178" s="26"/>
    </row>
    <row r="179" spans="3:5" ht="18">
      <c r="C179" s="26"/>
      <c r="E179" s="26"/>
    </row>
    <row r="180" spans="3:5" ht="18">
      <c r="C180" s="26"/>
      <c r="E180" s="26"/>
    </row>
    <row r="181" spans="3:5" ht="18">
      <c r="C181" s="26"/>
      <c r="E181" s="26"/>
    </row>
    <row r="182" spans="3:5" ht="18">
      <c r="C182" s="26"/>
      <c r="E182" s="26"/>
    </row>
    <row r="183" spans="3:5" ht="18">
      <c r="C183" s="26"/>
      <c r="E183" s="26"/>
    </row>
    <row r="184" spans="3:5" ht="18">
      <c r="C184" s="26"/>
      <c r="E184" s="26"/>
    </row>
    <row r="185" spans="3:5" ht="18">
      <c r="C185" s="26"/>
      <c r="E185" s="26"/>
    </row>
    <row r="186" spans="3:5" ht="18">
      <c r="C186" s="26"/>
      <c r="E186" s="26"/>
    </row>
    <row r="187" spans="3:5" ht="18">
      <c r="C187" s="26"/>
      <c r="E187" s="26"/>
    </row>
    <row r="188" spans="3:5" ht="18">
      <c r="C188" s="26"/>
      <c r="E188" s="26"/>
    </row>
    <row r="189" spans="3:5" ht="18">
      <c r="C189" s="26"/>
      <c r="E189" s="26"/>
    </row>
    <row r="190" spans="3:5" ht="18">
      <c r="C190" s="26"/>
      <c r="E190" s="26"/>
    </row>
    <row r="191" spans="3:5" ht="18">
      <c r="C191" s="26"/>
      <c r="E191" s="26"/>
    </row>
    <row r="192" spans="3:5" ht="18">
      <c r="C192" s="26"/>
      <c r="E192" s="26"/>
    </row>
    <row r="193" spans="3:5" ht="18">
      <c r="C193" s="26"/>
      <c r="E193" s="26"/>
    </row>
    <row r="194" spans="3:5" ht="18">
      <c r="C194" s="26"/>
      <c r="E194" s="26"/>
    </row>
    <row r="195" spans="3:5" ht="18">
      <c r="C195" s="26"/>
      <c r="E195" s="26"/>
    </row>
    <row r="196" spans="3:5" ht="18">
      <c r="C196" s="26"/>
      <c r="E196" s="26"/>
    </row>
    <row r="197" spans="3:5" ht="18">
      <c r="C197" s="26"/>
      <c r="E197" s="26"/>
    </row>
    <row r="198" spans="3:5" ht="18">
      <c r="C198" s="26"/>
      <c r="E198" s="26"/>
    </row>
    <row r="199" spans="3:5" ht="18">
      <c r="C199" s="26"/>
      <c r="E199" s="26"/>
    </row>
    <row r="200" spans="3:5" ht="18">
      <c r="C200" s="26"/>
      <c r="E200" s="26"/>
    </row>
    <row r="201" spans="3:5" ht="18">
      <c r="C201" s="26"/>
      <c r="E201" s="26"/>
    </row>
    <row r="202" spans="3:5" ht="18">
      <c r="C202" s="26"/>
      <c r="E202" s="26"/>
    </row>
    <row r="203" spans="3:5" ht="18">
      <c r="C203" s="26"/>
      <c r="E203" s="26"/>
    </row>
    <row r="204" spans="3:5" ht="18">
      <c r="C204" s="26"/>
      <c r="E204" s="26"/>
    </row>
    <row r="205" spans="3:5" ht="18">
      <c r="C205" s="26"/>
      <c r="E205" s="26"/>
    </row>
    <row r="206" spans="3:5" ht="18">
      <c r="C206" s="26"/>
      <c r="E206" s="26"/>
    </row>
    <row r="207" spans="3:5" ht="18">
      <c r="C207" s="26"/>
      <c r="E207" s="26"/>
    </row>
    <row r="208" spans="3:5" ht="18">
      <c r="C208" s="26"/>
      <c r="E208" s="26"/>
    </row>
    <row r="209" spans="3:5" ht="18">
      <c r="C209" s="26"/>
      <c r="E209" s="26"/>
    </row>
    <row r="210" spans="3:5" ht="18">
      <c r="C210" s="26"/>
      <c r="E210" s="26"/>
    </row>
    <row r="211" spans="3:5" ht="18">
      <c r="C211" s="26"/>
      <c r="E211" s="26"/>
    </row>
    <row r="212" spans="3:5" ht="18">
      <c r="C212" s="26"/>
      <c r="E212" s="26"/>
    </row>
    <row r="213" spans="3:5" ht="18">
      <c r="C213" s="26"/>
      <c r="E213" s="26"/>
    </row>
    <row r="214" spans="3:5" ht="18">
      <c r="C214" s="26"/>
      <c r="E214" s="26"/>
    </row>
    <row r="215" spans="3:5" ht="18">
      <c r="C215" s="26"/>
      <c r="E215" s="26"/>
    </row>
    <row r="216" spans="3:5" ht="18">
      <c r="C216" s="26"/>
      <c r="E216" s="26"/>
    </row>
    <row r="217" spans="3:5" ht="18">
      <c r="C217" s="26"/>
      <c r="E217" s="26"/>
    </row>
    <row r="218" spans="3:5" ht="18">
      <c r="C218" s="26"/>
      <c r="E218" s="26"/>
    </row>
    <row r="219" spans="3:5" ht="18">
      <c r="C219" s="26"/>
      <c r="E219" s="26"/>
    </row>
    <row r="220" spans="3:5" ht="18">
      <c r="C220" s="26"/>
      <c r="E220" s="26"/>
    </row>
    <row r="221" spans="3:5" ht="18">
      <c r="C221" s="26"/>
      <c r="E221" s="26"/>
    </row>
    <row r="222" spans="3:5" ht="18">
      <c r="C222" s="26"/>
      <c r="E222" s="26"/>
    </row>
    <row r="223" spans="3:5" ht="18">
      <c r="C223" s="26"/>
      <c r="E223" s="26"/>
    </row>
    <row r="224" spans="3:5" ht="18">
      <c r="C224" s="26"/>
      <c r="E224" s="26"/>
    </row>
    <row r="225" spans="3:5" ht="18">
      <c r="C225" s="26"/>
      <c r="E225" s="26"/>
    </row>
    <row r="226" spans="3:5" ht="18">
      <c r="C226" s="26"/>
      <c r="E226" s="26"/>
    </row>
    <row r="227" spans="3:5" ht="18">
      <c r="C227" s="26"/>
      <c r="E227" s="26"/>
    </row>
    <row r="228" spans="3:5" ht="18">
      <c r="C228" s="26"/>
      <c r="E228" s="26"/>
    </row>
    <row r="229" spans="3:5" ht="18">
      <c r="C229" s="26"/>
      <c r="E229" s="26"/>
    </row>
    <row r="230" spans="3:5" ht="18">
      <c r="C230" s="26"/>
      <c r="E230" s="26"/>
    </row>
    <row r="231" spans="3:5" ht="18">
      <c r="C231" s="26"/>
      <c r="E231" s="26"/>
    </row>
    <row r="232" spans="3:5" ht="18">
      <c r="C232" s="26"/>
      <c r="E232" s="26"/>
    </row>
    <row r="233" spans="3:5" ht="18">
      <c r="C233" s="26"/>
      <c r="E233" s="26"/>
    </row>
    <row r="234" spans="3:5" ht="18">
      <c r="C234" s="26"/>
      <c r="E234" s="26"/>
    </row>
    <row r="235" spans="3:5" ht="18">
      <c r="C235" s="26"/>
      <c r="E235" s="26"/>
    </row>
    <row r="236" spans="3:5" ht="18">
      <c r="C236" s="26"/>
      <c r="E236" s="26"/>
    </row>
    <row r="237" spans="3:5" ht="18">
      <c r="C237" s="26"/>
      <c r="E237" s="26"/>
    </row>
    <row r="238" spans="3:5" ht="18">
      <c r="C238" s="26"/>
      <c r="E238" s="26"/>
    </row>
    <row r="239" spans="3:5" ht="18">
      <c r="C239" s="26"/>
      <c r="E239" s="26"/>
    </row>
    <row r="240" spans="3:5" ht="18">
      <c r="C240" s="26"/>
      <c r="E240" s="26"/>
    </row>
    <row r="241" spans="3:5" ht="18">
      <c r="C241" s="26"/>
      <c r="E241" s="26"/>
    </row>
    <row r="242" spans="3:5" ht="18">
      <c r="C242" s="26"/>
      <c r="E242" s="26"/>
    </row>
    <row r="243" spans="3:5" ht="18">
      <c r="C243" s="26"/>
      <c r="E243" s="26"/>
    </row>
    <row r="244" spans="3:5" ht="18">
      <c r="C244" s="26"/>
      <c r="E244" s="26"/>
    </row>
    <row r="245" spans="3:5" ht="18">
      <c r="C245" s="26"/>
      <c r="E245" s="26"/>
    </row>
    <row r="246" spans="3:5" ht="18">
      <c r="C246" s="26"/>
      <c r="E246" s="26"/>
    </row>
    <row r="247" spans="3:5" ht="18">
      <c r="C247" s="26"/>
      <c r="E247" s="26"/>
    </row>
    <row r="248" spans="3:5" ht="18">
      <c r="C248" s="26"/>
      <c r="E248" s="26"/>
    </row>
    <row r="249" spans="3:5" ht="18">
      <c r="C249" s="26"/>
      <c r="E249" s="26"/>
    </row>
    <row r="250" spans="3:5" ht="18">
      <c r="C250" s="26"/>
      <c r="E250" s="26"/>
    </row>
    <row r="251" spans="3:5" ht="18">
      <c r="C251" s="26"/>
      <c r="E251" s="26"/>
    </row>
    <row r="252" spans="3:5" ht="18">
      <c r="C252" s="26"/>
      <c r="E252" s="26"/>
    </row>
    <row r="253" spans="3:5" ht="18">
      <c r="C253" s="26"/>
      <c r="E253" s="26"/>
    </row>
    <row r="254" spans="3:5" ht="18">
      <c r="C254" s="26"/>
      <c r="E254" s="26"/>
    </row>
    <row r="255" spans="3:5" ht="18">
      <c r="C255" s="26"/>
      <c r="E255" s="26"/>
    </row>
    <row r="256" spans="3:5" ht="18">
      <c r="C256" s="26"/>
      <c r="E256" s="26"/>
    </row>
    <row r="257" spans="3:5" ht="18">
      <c r="C257" s="26"/>
      <c r="E257" s="26"/>
    </row>
    <row r="258" spans="3:5" ht="18">
      <c r="C258" s="26"/>
      <c r="E258" s="26"/>
    </row>
    <row r="259" spans="3:5" ht="18">
      <c r="C259" s="26"/>
      <c r="E259" s="26"/>
    </row>
    <row r="260" spans="3:5" ht="18">
      <c r="C260" s="26"/>
      <c r="E260" s="26"/>
    </row>
    <row r="261" spans="3:5" ht="18">
      <c r="C261" s="26"/>
      <c r="E261" s="26"/>
    </row>
    <row r="262" spans="3:5" ht="18">
      <c r="C262" s="26"/>
      <c r="E262" s="26"/>
    </row>
    <row r="263" spans="3:5" ht="18">
      <c r="C263" s="26"/>
      <c r="E263" s="26"/>
    </row>
    <row r="264" spans="3:5" ht="18">
      <c r="C264" s="26"/>
      <c r="E264" s="26"/>
    </row>
    <row r="265" spans="3:5" ht="18">
      <c r="C265" s="26"/>
      <c r="E265" s="26"/>
    </row>
    <row r="266" spans="3:5" ht="18">
      <c r="C266" s="26"/>
      <c r="E266" s="26"/>
    </row>
    <row r="267" spans="3:5" ht="18">
      <c r="C267" s="26"/>
      <c r="E267" s="26"/>
    </row>
    <row r="268" spans="3:5" ht="18">
      <c r="C268" s="26"/>
      <c r="E268" s="26"/>
    </row>
    <row r="269" spans="3:5" ht="18">
      <c r="C269" s="26"/>
      <c r="E269" s="26"/>
    </row>
    <row r="270" spans="3:5" ht="18">
      <c r="C270" s="26"/>
      <c r="E270" s="26"/>
    </row>
    <row r="271" spans="3:5" ht="18">
      <c r="C271" s="26"/>
      <c r="E271" s="26"/>
    </row>
    <row r="272" spans="3:5" ht="18">
      <c r="C272" s="26"/>
      <c r="E272" s="26"/>
    </row>
    <row r="273" spans="3:5" ht="18">
      <c r="C273" s="26"/>
      <c r="E273" s="26"/>
    </row>
    <row r="274" spans="3:5" ht="18">
      <c r="C274" s="26"/>
      <c r="E274" s="26"/>
    </row>
    <row r="275" spans="3:5" ht="18">
      <c r="C275" s="26"/>
      <c r="E275" s="26"/>
    </row>
    <row r="276" spans="3:5" ht="18">
      <c r="C276" s="26"/>
      <c r="E276" s="26"/>
    </row>
    <row r="277" spans="3:5" ht="18">
      <c r="C277" s="26"/>
      <c r="E277" s="26"/>
    </row>
    <row r="278" spans="3:5" ht="18">
      <c r="C278" s="26"/>
      <c r="E278" s="26"/>
    </row>
    <row r="279" spans="3:5" ht="18">
      <c r="C279" s="26"/>
      <c r="E279" s="26"/>
    </row>
    <row r="280" spans="3:5" ht="18">
      <c r="C280" s="26"/>
      <c r="E280" s="26"/>
    </row>
    <row r="281" spans="3:5" ht="18">
      <c r="C281" s="26"/>
      <c r="E281" s="26"/>
    </row>
    <row r="282" spans="3:5" ht="18">
      <c r="C282" s="26"/>
      <c r="E282" s="26"/>
    </row>
    <row r="283" spans="3:5" ht="18">
      <c r="C283" s="26"/>
      <c r="E283" s="26"/>
    </row>
    <row r="284" spans="3:5" ht="18">
      <c r="C284" s="26"/>
      <c r="E284" s="26"/>
    </row>
    <row r="285" spans="3:5" ht="18">
      <c r="C285" s="26"/>
      <c r="E285" s="26"/>
    </row>
    <row r="286" spans="3:5" ht="18">
      <c r="C286" s="26"/>
      <c r="E286" s="26"/>
    </row>
    <row r="287" spans="3:5" ht="18">
      <c r="C287" s="26"/>
      <c r="E287" s="26"/>
    </row>
    <row r="288" spans="3:5" ht="18">
      <c r="C288" s="26"/>
      <c r="E288" s="26"/>
    </row>
    <row r="289" spans="3:5" ht="18">
      <c r="C289" s="26"/>
      <c r="E289" s="26"/>
    </row>
    <row r="290" spans="3:5" ht="18">
      <c r="C290" s="26"/>
      <c r="E290" s="26"/>
    </row>
    <row r="291" spans="3:5" ht="18">
      <c r="C291" s="26"/>
      <c r="E291" s="26"/>
    </row>
    <row r="292" spans="3:5" ht="18">
      <c r="C292" s="26"/>
      <c r="E292" s="26"/>
    </row>
    <row r="293" spans="3:5" ht="18">
      <c r="C293" s="26"/>
      <c r="E293" s="26"/>
    </row>
    <row r="294" spans="3:5" ht="18">
      <c r="C294" s="26"/>
      <c r="E294" s="26"/>
    </row>
    <row r="295" spans="3:5" ht="18">
      <c r="C295" s="26"/>
      <c r="E295" s="26"/>
    </row>
    <row r="296" spans="3:5" ht="18">
      <c r="C296" s="26"/>
      <c r="E296" s="26"/>
    </row>
    <row r="297" spans="3:5" ht="18">
      <c r="C297" s="26"/>
      <c r="E297" s="26"/>
    </row>
    <row r="298" spans="3:5" ht="18">
      <c r="C298" s="26"/>
      <c r="E298" s="26"/>
    </row>
    <row r="299" spans="3:5" ht="18">
      <c r="C299" s="26"/>
      <c r="E299" s="26"/>
    </row>
    <row r="300" spans="3:5" ht="18">
      <c r="C300" s="26"/>
      <c r="E300" s="26"/>
    </row>
    <row r="301" spans="3:5" ht="18">
      <c r="C301" s="26"/>
      <c r="E301" s="26"/>
    </row>
    <row r="302" spans="3:5" ht="18">
      <c r="C302" s="26"/>
      <c r="E302" s="26"/>
    </row>
    <row r="303" spans="3:5" ht="18">
      <c r="C303" s="26"/>
      <c r="E303" s="26"/>
    </row>
    <row r="304" spans="3:5" ht="18">
      <c r="C304" s="26"/>
      <c r="E304" s="26"/>
    </row>
    <row r="305" spans="3:5" ht="18">
      <c r="C305" s="26"/>
      <c r="E305" s="26"/>
    </row>
    <row r="306" spans="3:5" ht="18">
      <c r="C306" s="26"/>
      <c r="E306" s="26"/>
    </row>
    <row r="307" spans="3:5" ht="18">
      <c r="C307" s="26"/>
      <c r="E307" s="26"/>
    </row>
    <row r="308" spans="3:5" ht="18">
      <c r="C308" s="26"/>
      <c r="E308" s="26"/>
    </row>
    <row r="309" spans="3:5" ht="18">
      <c r="C309" s="26"/>
      <c r="E309" s="26"/>
    </row>
    <row r="310" spans="3:5" ht="18">
      <c r="C310" s="26"/>
      <c r="E310" s="26"/>
    </row>
    <row r="311" spans="3:5" ht="18">
      <c r="C311" s="26"/>
      <c r="E311" s="26"/>
    </row>
    <row r="312" spans="3:5" ht="18">
      <c r="C312" s="26"/>
      <c r="E312" s="26"/>
    </row>
    <row r="313" spans="3:5" ht="18">
      <c r="C313" s="26"/>
      <c r="E313" s="26"/>
    </row>
    <row r="314" spans="3:5" ht="18">
      <c r="C314" s="26"/>
      <c r="E314" s="26"/>
    </row>
    <row r="315" spans="3:5" ht="18">
      <c r="C315" s="26"/>
      <c r="E315" s="26"/>
    </row>
    <row r="316" spans="3:5" ht="18">
      <c r="C316" s="26"/>
      <c r="E316" s="26"/>
    </row>
    <row r="317" spans="3:5" ht="18">
      <c r="C317" s="26"/>
      <c r="E317" s="26"/>
    </row>
    <row r="318" spans="3:5" ht="18">
      <c r="C318" s="26"/>
      <c r="E318" s="26"/>
    </row>
    <row r="319" spans="3:5" ht="18">
      <c r="C319" s="26"/>
      <c r="E319" s="26"/>
    </row>
    <row r="320" spans="3:5" ht="18">
      <c r="C320" s="26"/>
      <c r="E320" s="26"/>
    </row>
    <row r="321" spans="3:5" ht="18">
      <c r="C321" s="26"/>
      <c r="E321" s="26"/>
    </row>
    <row r="322" spans="3:5" ht="18">
      <c r="C322" s="26"/>
      <c r="E322" s="26"/>
    </row>
    <row r="323" spans="3:5" ht="18">
      <c r="C323" s="26"/>
      <c r="E323" s="26"/>
    </row>
    <row r="324" spans="3:5" ht="18">
      <c r="C324" s="26"/>
      <c r="E324" s="26"/>
    </row>
    <row r="325" spans="3:5" ht="18">
      <c r="C325" s="26"/>
      <c r="E325" s="26"/>
    </row>
    <row r="326" spans="3:5" ht="18">
      <c r="C326" s="26"/>
      <c r="E326" s="26"/>
    </row>
    <row r="327" spans="3:5" ht="18">
      <c r="C327" s="26"/>
      <c r="E327" s="26"/>
    </row>
    <row r="328" spans="3:5" ht="18">
      <c r="C328" s="26"/>
      <c r="E328" s="26"/>
    </row>
    <row r="329" spans="3:5" ht="18">
      <c r="C329" s="26"/>
      <c r="E329" s="26"/>
    </row>
    <row r="330" spans="3:5" ht="18">
      <c r="C330" s="26"/>
      <c r="E330" s="26"/>
    </row>
    <row r="331" spans="3:5" ht="18">
      <c r="C331" s="26"/>
      <c r="E331" s="26"/>
    </row>
    <row r="332" spans="3:5" ht="18">
      <c r="C332" s="26"/>
      <c r="E332" s="26"/>
    </row>
    <row r="333" spans="3:5" ht="18">
      <c r="C333" s="26"/>
      <c r="E333" s="26"/>
    </row>
    <row r="334" spans="3:5" ht="18">
      <c r="C334" s="26"/>
      <c r="E334" s="26"/>
    </row>
    <row r="335" spans="3:5" ht="18">
      <c r="C335" s="26"/>
      <c r="E335" s="26"/>
    </row>
    <row r="336" spans="3:5" ht="18">
      <c r="C336" s="26"/>
      <c r="E336" s="26"/>
    </row>
    <row r="337" spans="3:5" ht="18">
      <c r="C337" s="26"/>
      <c r="E337" s="26"/>
    </row>
    <row r="338" spans="3:5" ht="18">
      <c r="C338" s="26"/>
      <c r="E338" s="26"/>
    </row>
    <row r="339" spans="3:5" ht="18">
      <c r="C339" s="26"/>
      <c r="E339" s="26"/>
    </row>
    <row r="340" spans="3:5" ht="18">
      <c r="C340" s="26"/>
      <c r="E340" s="26"/>
    </row>
    <row r="341" spans="3:5" ht="18">
      <c r="C341" s="26"/>
      <c r="E341" s="26"/>
    </row>
    <row r="342" spans="3:5" ht="18">
      <c r="C342" s="26"/>
      <c r="E342" s="26"/>
    </row>
    <row r="343" spans="3:5" ht="18">
      <c r="C343" s="26"/>
      <c r="E343" s="26"/>
    </row>
    <row r="344" spans="3:5" ht="18">
      <c r="C344" s="26"/>
      <c r="E344" s="26"/>
    </row>
    <row r="345" spans="3:5" ht="18">
      <c r="C345" s="26"/>
      <c r="E345" s="26"/>
    </row>
    <row r="346" spans="3:5" ht="18">
      <c r="C346" s="26"/>
      <c r="E346" s="26"/>
    </row>
    <row r="347" spans="3:5" ht="18">
      <c r="C347" s="26"/>
      <c r="E347" s="26"/>
    </row>
    <row r="348" spans="3:5" ht="18">
      <c r="C348" s="26"/>
      <c r="E348" s="26"/>
    </row>
    <row r="349" spans="3:5" ht="18">
      <c r="C349" s="26"/>
      <c r="E349" s="26"/>
    </row>
    <row r="350" spans="3:5" ht="18">
      <c r="C350" s="26"/>
      <c r="E350" s="26"/>
    </row>
    <row r="351" spans="3:5" ht="18">
      <c r="C351" s="26"/>
      <c r="E351" s="26"/>
    </row>
    <row r="352" spans="3:5" ht="18">
      <c r="C352" s="26"/>
      <c r="E352" s="26"/>
    </row>
    <row r="353" spans="3:5" ht="18">
      <c r="C353" s="26"/>
      <c r="E353" s="26"/>
    </row>
    <row r="354" spans="3:5" ht="18">
      <c r="C354" s="26"/>
      <c r="E354" s="26"/>
    </row>
    <row r="355" spans="3:5" ht="18">
      <c r="C355" s="26"/>
      <c r="E355" s="26"/>
    </row>
    <row r="356" spans="3:5" ht="18">
      <c r="C356" s="26"/>
      <c r="E356" s="26"/>
    </row>
    <row r="357" spans="3:5" ht="18">
      <c r="C357" s="26"/>
      <c r="E357" s="26"/>
    </row>
    <row r="358" spans="3:5" ht="18">
      <c r="C358" s="26"/>
      <c r="E358" s="26"/>
    </row>
    <row r="359" spans="3:5" ht="18">
      <c r="C359" s="26"/>
      <c r="E359" s="26"/>
    </row>
    <row r="360" spans="3:5" ht="18">
      <c r="C360" s="26"/>
      <c r="E360" s="26"/>
    </row>
    <row r="361" spans="3:5" ht="18">
      <c r="C361" s="26"/>
      <c r="E361" s="26"/>
    </row>
    <row r="362" spans="3:5" ht="18">
      <c r="C362" s="26"/>
      <c r="E362" s="26"/>
    </row>
    <row r="363" spans="3:5" ht="18">
      <c r="C363" s="26"/>
      <c r="E363" s="26"/>
    </row>
    <row r="364" spans="3:5" ht="18">
      <c r="C364" s="26"/>
      <c r="E364" s="26"/>
    </row>
    <row r="365" spans="3:5" ht="18">
      <c r="C365" s="26"/>
      <c r="E365" s="26"/>
    </row>
    <row r="366" spans="3:5" ht="18">
      <c r="C366" s="26"/>
      <c r="E366" s="26"/>
    </row>
    <row r="367" spans="3:5" ht="18">
      <c r="C367" s="26"/>
      <c r="E367" s="26"/>
    </row>
    <row r="368" spans="3:5" ht="18">
      <c r="C368" s="26"/>
      <c r="E368" s="26"/>
    </row>
    <row r="369" spans="3:5" ht="18">
      <c r="C369" s="26"/>
      <c r="E369" s="26"/>
    </row>
    <row r="370" spans="3:5" ht="18">
      <c r="C370" s="26"/>
      <c r="E370" s="26"/>
    </row>
    <row r="371" spans="3:5" ht="18">
      <c r="C371" s="26"/>
      <c r="E371" s="26"/>
    </row>
    <row r="372" spans="3:5" ht="18">
      <c r="C372" s="26"/>
      <c r="E372" s="26"/>
    </row>
    <row r="373" spans="3:5" ht="18">
      <c r="C373" s="26"/>
      <c r="E373" s="26"/>
    </row>
    <row r="374" spans="3:5" ht="18">
      <c r="C374" s="26"/>
      <c r="E374" s="26"/>
    </row>
    <row r="375" spans="3:5" ht="18">
      <c r="C375" s="26"/>
      <c r="E375" s="26"/>
    </row>
    <row r="376" spans="3:5" ht="18">
      <c r="C376" s="26"/>
      <c r="E376" s="26"/>
    </row>
    <row r="377" spans="3:5" ht="18">
      <c r="C377" s="26"/>
      <c r="E377" s="26"/>
    </row>
    <row r="378" spans="3:5" ht="18">
      <c r="C378" s="26"/>
      <c r="E378" s="26"/>
    </row>
    <row r="379" spans="3:5" ht="18">
      <c r="C379" s="26"/>
      <c r="E379" s="26"/>
    </row>
    <row r="380" spans="3:5" ht="18">
      <c r="C380" s="26"/>
      <c r="E380" s="26"/>
    </row>
    <row r="381" spans="3:5" ht="18">
      <c r="C381" s="26"/>
      <c r="E381" s="26"/>
    </row>
    <row r="382" spans="3:5" ht="18">
      <c r="C382" s="26"/>
      <c r="E382" s="26"/>
    </row>
    <row r="383" spans="3:5" ht="18">
      <c r="C383" s="26"/>
      <c r="E383" s="26"/>
    </row>
    <row r="384" spans="3:5" ht="18">
      <c r="C384" s="26"/>
      <c r="E384" s="26"/>
    </row>
    <row r="385" spans="3:5" ht="18">
      <c r="C385" s="26"/>
      <c r="E385" s="26"/>
    </row>
    <row r="386" spans="3:5" ht="18">
      <c r="C386" s="26"/>
      <c r="E386" s="26"/>
    </row>
    <row r="387" spans="3:5" ht="18">
      <c r="C387" s="26"/>
      <c r="E387" s="26"/>
    </row>
    <row r="388" spans="3:5" ht="18">
      <c r="C388" s="26"/>
      <c r="E388" s="26"/>
    </row>
    <row r="389" spans="3:5" ht="18">
      <c r="C389" s="26"/>
      <c r="E389" s="26"/>
    </row>
    <row r="390" spans="3:5" ht="18">
      <c r="C390" s="26"/>
      <c r="E390" s="26"/>
    </row>
    <row r="391" spans="3:5" ht="18">
      <c r="C391" s="26"/>
      <c r="E391" s="26"/>
    </row>
    <row r="392" spans="3:5" ht="18">
      <c r="C392" s="26"/>
      <c r="E392" s="26"/>
    </row>
    <row r="393" spans="3:5" ht="18">
      <c r="C393" s="26"/>
      <c r="E393" s="26"/>
    </row>
    <row r="394" spans="3:5" ht="18">
      <c r="C394" s="26"/>
      <c r="E394" s="26"/>
    </row>
    <row r="395" spans="3:5" ht="18">
      <c r="C395" s="26"/>
      <c r="E395" s="26"/>
    </row>
    <row r="396" spans="3:5" ht="18">
      <c r="C396" s="26"/>
      <c r="E396" s="26"/>
    </row>
    <row r="397" spans="3:5" ht="18">
      <c r="C397" s="26"/>
      <c r="E397" s="26"/>
    </row>
    <row r="398" spans="3:5" ht="18">
      <c r="C398" s="26"/>
      <c r="E398" s="26"/>
    </row>
    <row r="399" spans="3:5" ht="18">
      <c r="C399" s="26"/>
      <c r="E399" s="26"/>
    </row>
    <row r="400" spans="3:5" ht="18">
      <c r="C400" s="26"/>
      <c r="E400" s="26"/>
    </row>
    <row r="401" spans="3:5" ht="18">
      <c r="C401" s="26"/>
      <c r="E401" s="26"/>
    </row>
    <row r="402" spans="3:5" ht="18">
      <c r="C402" s="26"/>
      <c r="E402" s="26"/>
    </row>
    <row r="403" spans="3:5" ht="18">
      <c r="C403" s="26"/>
      <c r="E403" s="26"/>
    </row>
    <row r="404" spans="3:5" ht="18">
      <c r="C404" s="26"/>
      <c r="E404" s="26"/>
    </row>
    <row r="405" spans="3:5" ht="18">
      <c r="C405" s="26"/>
      <c r="E405" s="26"/>
    </row>
    <row r="406" spans="3:5" ht="18">
      <c r="C406" s="26"/>
      <c r="E406" s="26"/>
    </row>
    <row r="407" spans="3:5" ht="18">
      <c r="C407" s="26"/>
      <c r="E407" s="26"/>
    </row>
    <row r="408" spans="3:5" ht="18">
      <c r="C408" s="26"/>
      <c r="E408" s="26"/>
    </row>
    <row r="409" spans="3:5" ht="18">
      <c r="C409" s="26"/>
      <c r="E409" s="26"/>
    </row>
    <row r="410" spans="3:5" ht="18">
      <c r="C410" s="26"/>
      <c r="E410" s="26"/>
    </row>
    <row r="411" spans="3:5" ht="18">
      <c r="C411" s="26"/>
      <c r="E411" s="26"/>
    </row>
    <row r="412" spans="3:5" ht="18">
      <c r="C412" s="26"/>
      <c r="E412" s="26"/>
    </row>
    <row r="413" spans="3:5" ht="18">
      <c r="C413" s="26"/>
      <c r="E413" s="26"/>
    </row>
    <row r="414" spans="3:5" ht="18">
      <c r="C414" s="26"/>
      <c r="E414" s="26"/>
    </row>
    <row r="415" spans="3:5" ht="18">
      <c r="C415" s="26"/>
      <c r="E415" s="26"/>
    </row>
    <row r="416" spans="3:5" ht="18">
      <c r="C416" s="26"/>
      <c r="E416" s="26"/>
    </row>
    <row r="417" spans="3:5" ht="18">
      <c r="C417" s="26"/>
      <c r="E417" s="26"/>
    </row>
    <row r="418" spans="3:5" ht="18">
      <c r="C418" s="26"/>
      <c r="E418" s="26"/>
    </row>
    <row r="419" spans="3:5" ht="18">
      <c r="C419" s="26"/>
      <c r="E419" s="26"/>
    </row>
    <row r="420" spans="3:5" ht="18">
      <c r="C420" s="26"/>
      <c r="E420" s="26"/>
    </row>
    <row r="421" spans="3:5" ht="18">
      <c r="C421" s="26"/>
      <c r="E421" s="26"/>
    </row>
    <row r="422" spans="3:5" ht="18">
      <c r="C422" s="26"/>
      <c r="E422" s="26"/>
    </row>
    <row r="423" spans="3:5" ht="18">
      <c r="C423" s="26"/>
      <c r="E423" s="26"/>
    </row>
    <row r="424" spans="3:5" ht="18">
      <c r="C424" s="26"/>
      <c r="E424" s="26"/>
    </row>
    <row r="425" spans="3:5" ht="18">
      <c r="C425" s="26"/>
      <c r="E425" s="26"/>
    </row>
    <row r="426" spans="3:5" ht="18">
      <c r="C426" s="26"/>
      <c r="E426" s="26"/>
    </row>
    <row r="427" spans="3:5" ht="18">
      <c r="C427" s="26"/>
      <c r="E427" s="26"/>
    </row>
    <row r="428" spans="3:5" ht="18">
      <c r="C428" s="26"/>
      <c r="E428" s="26"/>
    </row>
    <row r="429" spans="3:5" ht="18">
      <c r="C429" s="26"/>
      <c r="E429" s="26"/>
    </row>
    <row r="430" spans="3:5" ht="18">
      <c r="C430" s="26"/>
      <c r="E430" s="26"/>
    </row>
    <row r="431" spans="3:5" ht="18">
      <c r="C431" s="26"/>
      <c r="E431" s="26"/>
    </row>
    <row r="432" spans="3:5" ht="18">
      <c r="C432" s="26"/>
      <c r="E432" s="26"/>
    </row>
    <row r="433" spans="3:5" ht="18">
      <c r="C433" s="26"/>
      <c r="E433" s="26"/>
    </row>
    <row r="434" spans="3:5" ht="18">
      <c r="C434" s="26"/>
      <c r="E434" s="26"/>
    </row>
    <row r="435" spans="3:5" ht="18">
      <c r="C435" s="26"/>
      <c r="E435" s="26"/>
    </row>
    <row r="436" spans="3:5" ht="18">
      <c r="C436" s="26"/>
      <c r="E436" s="26"/>
    </row>
    <row r="437" spans="3:5" ht="18">
      <c r="C437" s="26"/>
      <c r="E437" s="26"/>
    </row>
    <row r="438" spans="3:5" ht="18">
      <c r="C438" s="26"/>
      <c r="E438" s="26"/>
    </row>
    <row r="439" spans="3:5" ht="18">
      <c r="C439" s="26"/>
      <c r="E439" s="26"/>
    </row>
    <row r="440" spans="3:5" ht="18">
      <c r="C440" s="26"/>
      <c r="E440" s="26"/>
    </row>
    <row r="441" spans="3:5" ht="18">
      <c r="C441" s="26"/>
      <c r="E441" s="26"/>
    </row>
    <row r="442" spans="3:5" ht="18">
      <c r="C442" s="26"/>
      <c r="E442" s="26"/>
    </row>
    <row r="443" spans="3:5" ht="18">
      <c r="C443" s="26"/>
      <c r="E443" s="26"/>
    </row>
    <row r="444" spans="3:5" ht="18">
      <c r="C444" s="26"/>
      <c r="E444" s="26"/>
    </row>
    <row r="445" spans="3:5" ht="18">
      <c r="C445" s="26"/>
      <c r="E445" s="26"/>
    </row>
    <row r="446" spans="3:5" ht="18">
      <c r="C446" s="26"/>
      <c r="E446" s="26"/>
    </row>
    <row r="447" spans="3:5" ht="18">
      <c r="C447" s="26"/>
      <c r="E447" s="26"/>
    </row>
    <row r="448" spans="3:5" ht="18">
      <c r="C448" s="26"/>
      <c r="E448" s="26"/>
    </row>
    <row r="449" spans="3:5" ht="18">
      <c r="C449" s="26"/>
      <c r="E449" s="26"/>
    </row>
    <row r="450" spans="3:5" ht="18">
      <c r="C450" s="26"/>
      <c r="E450" s="26"/>
    </row>
    <row r="451" spans="3:5" ht="18">
      <c r="C451" s="26"/>
      <c r="E451" s="26"/>
    </row>
    <row r="452" spans="3:5" ht="18">
      <c r="C452" s="26"/>
      <c r="E452" s="26"/>
    </row>
    <row r="453" spans="3:5" ht="18">
      <c r="C453" s="26"/>
      <c r="E453" s="26"/>
    </row>
    <row r="454" spans="3:5" ht="18">
      <c r="C454" s="26"/>
      <c r="E454" s="26"/>
    </row>
    <row r="455" spans="3:5" ht="18">
      <c r="C455" s="26"/>
      <c r="E455" s="26"/>
    </row>
    <row r="456" spans="3:5" ht="18">
      <c r="C456" s="26"/>
      <c r="E456" s="26"/>
    </row>
    <row r="457" spans="3:5" ht="18">
      <c r="C457" s="26"/>
      <c r="E457" s="26"/>
    </row>
    <row r="458" spans="3:5" ht="18">
      <c r="C458" s="26"/>
      <c r="E458" s="26"/>
    </row>
    <row r="459" spans="3:5" ht="18">
      <c r="C459" s="26"/>
      <c r="E459" s="26"/>
    </row>
    <row r="460" spans="3:5" ht="18">
      <c r="C460" s="26"/>
      <c r="E460" s="26"/>
    </row>
    <row r="461" spans="3:5" ht="18">
      <c r="C461" s="26"/>
      <c r="E461" s="26"/>
    </row>
    <row r="462" spans="3:5" ht="18">
      <c r="C462" s="26"/>
      <c r="E462" s="26"/>
    </row>
    <row r="463" spans="3:5" ht="18">
      <c r="C463" s="26"/>
      <c r="E463" s="26"/>
    </row>
    <row r="464" spans="3:5" ht="18">
      <c r="C464" s="26"/>
      <c r="E464" s="26"/>
    </row>
    <row r="465" spans="3:5" ht="18">
      <c r="C465" s="26"/>
      <c r="E465" s="26"/>
    </row>
    <row r="466" spans="3:5" ht="18">
      <c r="C466" s="26"/>
      <c r="E466" s="26"/>
    </row>
    <row r="467" spans="3:5" ht="18">
      <c r="C467" s="26"/>
      <c r="E467" s="26"/>
    </row>
    <row r="468" spans="3:5" ht="18">
      <c r="C468" s="26"/>
      <c r="E468" s="26"/>
    </row>
    <row r="469" spans="3:5" ht="18">
      <c r="C469" s="26"/>
      <c r="E469" s="26"/>
    </row>
    <row r="470" spans="3:5" ht="18">
      <c r="C470" s="26"/>
      <c r="E470" s="26"/>
    </row>
    <row r="471" spans="3:5" ht="18">
      <c r="C471" s="26"/>
      <c r="E471" s="26"/>
    </row>
    <row r="472" spans="3:5" ht="18">
      <c r="C472" s="26"/>
      <c r="E472" s="26"/>
    </row>
    <row r="473" spans="3:5" ht="18">
      <c r="C473" s="26"/>
      <c r="E473" s="26"/>
    </row>
    <row r="474" spans="3:5" ht="18">
      <c r="C474" s="26"/>
      <c r="E474" s="26"/>
    </row>
    <row r="475" spans="3:5" ht="18">
      <c r="C475" s="26"/>
      <c r="E475" s="26"/>
    </row>
    <row r="476" spans="3:5" ht="18">
      <c r="C476" s="26"/>
      <c r="E476" s="26"/>
    </row>
    <row r="477" spans="3:5" ht="18">
      <c r="C477" s="26"/>
      <c r="E477" s="26"/>
    </row>
    <row r="478" spans="3:5" ht="18">
      <c r="C478" s="26"/>
      <c r="E478" s="26"/>
    </row>
    <row r="479" spans="3:5" ht="18">
      <c r="C479" s="26"/>
      <c r="E479" s="26"/>
    </row>
    <row r="480" spans="3:5" ht="18">
      <c r="C480" s="26"/>
      <c r="E480" s="26"/>
    </row>
    <row r="481" spans="3:5" ht="18">
      <c r="C481" s="26"/>
      <c r="E481" s="26"/>
    </row>
    <row r="482" spans="3:5" ht="18">
      <c r="C482" s="26"/>
      <c r="E482" s="26"/>
    </row>
    <row r="483" spans="3:5" ht="18">
      <c r="C483" s="26"/>
      <c r="E483" s="26"/>
    </row>
    <row r="484" spans="3:5" ht="18">
      <c r="C484" s="26"/>
      <c r="E484" s="26"/>
    </row>
    <row r="485" spans="3:5" ht="18">
      <c r="C485" s="26"/>
      <c r="E485" s="26"/>
    </row>
    <row r="486" spans="3:5" ht="18">
      <c r="C486" s="26"/>
      <c r="E486" s="26"/>
    </row>
    <row r="487" spans="3:5" ht="18">
      <c r="C487" s="26"/>
      <c r="E487" s="26"/>
    </row>
    <row r="488" spans="3:5" ht="18">
      <c r="C488" s="26"/>
      <c r="E488" s="26"/>
    </row>
    <row r="489" spans="3:5" ht="18">
      <c r="C489" s="26"/>
      <c r="E489" s="26"/>
    </row>
    <row r="490" spans="3:5" ht="18">
      <c r="C490" s="26"/>
      <c r="E490" s="26"/>
    </row>
    <row r="491" spans="3:5" ht="18">
      <c r="C491" s="26"/>
      <c r="E491" s="26"/>
    </row>
    <row r="492" spans="3:5" ht="18">
      <c r="C492" s="26"/>
      <c r="E492" s="26"/>
    </row>
    <row r="493" spans="3:5" ht="18">
      <c r="C493" s="26"/>
      <c r="E493" s="26"/>
    </row>
    <row r="494" spans="3:5" ht="18">
      <c r="C494" s="26"/>
      <c r="E494" s="26"/>
    </row>
    <row r="495" spans="3:5" ht="18">
      <c r="C495" s="26"/>
      <c r="E495" s="26"/>
    </row>
    <row r="496" spans="3:5" ht="18">
      <c r="C496" s="26"/>
      <c r="E496" s="26"/>
    </row>
    <row r="497" spans="3:5" ht="18">
      <c r="C497" s="26"/>
      <c r="E497" s="26"/>
    </row>
    <row r="498" spans="3:5" ht="18">
      <c r="C498" s="26"/>
      <c r="E498" s="26"/>
    </row>
    <row r="499" spans="3:5" ht="18">
      <c r="C499" s="26"/>
      <c r="E499" s="26"/>
    </row>
    <row r="500" spans="3:5" ht="18">
      <c r="C500" s="26"/>
      <c r="E500" s="26"/>
    </row>
    <row r="501" spans="3:5" ht="18">
      <c r="C501" s="26"/>
      <c r="E501" s="26"/>
    </row>
    <row r="502" spans="3:5" ht="18">
      <c r="C502" s="26"/>
      <c r="E502" s="26"/>
    </row>
    <row r="503" spans="3:5" ht="18">
      <c r="C503" s="26"/>
      <c r="E503" s="26"/>
    </row>
    <row r="504" spans="3:5" ht="18">
      <c r="C504" s="26"/>
      <c r="E504" s="26"/>
    </row>
    <row r="505" spans="3:5" ht="18">
      <c r="C505" s="26"/>
      <c r="E505" s="26"/>
    </row>
    <row r="506" spans="3:5" ht="18">
      <c r="C506" s="26"/>
      <c r="E506" s="26"/>
    </row>
    <row r="507" spans="3:5" ht="18">
      <c r="C507" s="26"/>
      <c r="E507" s="26"/>
    </row>
    <row r="508" spans="3:5" ht="18">
      <c r="C508" s="26"/>
      <c r="E508" s="26"/>
    </row>
    <row r="509" spans="3:5" ht="18">
      <c r="C509" s="26"/>
      <c r="E509" s="26"/>
    </row>
    <row r="510" spans="3:5" ht="18">
      <c r="C510" s="26"/>
      <c r="E510" s="26"/>
    </row>
    <row r="511" spans="3:5" ht="18">
      <c r="C511" s="26"/>
      <c r="E511" s="26"/>
    </row>
    <row r="512" spans="3:5" ht="18">
      <c r="C512" s="26"/>
      <c r="E512" s="26"/>
    </row>
    <row r="513" spans="3:5" ht="18">
      <c r="C513" s="26"/>
      <c r="E513" s="26"/>
    </row>
    <row r="514" spans="3:5" ht="18">
      <c r="C514" s="26"/>
      <c r="E514" s="26"/>
    </row>
    <row r="515" spans="3:5" ht="18">
      <c r="C515" s="26"/>
      <c r="E515" s="26"/>
    </row>
    <row r="516" spans="3:5" ht="18">
      <c r="C516" s="26"/>
      <c r="E516" s="26"/>
    </row>
    <row r="517" spans="3:5" ht="18">
      <c r="C517" s="26"/>
      <c r="E517" s="26"/>
    </row>
    <row r="518" spans="3:5" ht="18">
      <c r="C518" s="26"/>
      <c r="E518" s="26"/>
    </row>
    <row r="519" spans="3:5" ht="18">
      <c r="C519" s="26"/>
      <c r="E519" s="26"/>
    </row>
    <row r="520" spans="3:5" ht="18">
      <c r="C520" s="26"/>
      <c r="E520" s="26"/>
    </row>
    <row r="521" spans="3:5" ht="18">
      <c r="C521" s="26"/>
      <c r="E521" s="26"/>
    </row>
    <row r="522" spans="3:5" ht="18">
      <c r="C522" s="26"/>
      <c r="E522" s="26"/>
    </row>
    <row r="523" spans="3:5" ht="18">
      <c r="C523" s="26"/>
      <c r="E523" s="26"/>
    </row>
    <row r="524" spans="3:5" ht="18">
      <c r="C524" s="26"/>
      <c r="E524" s="26"/>
    </row>
    <row r="525" spans="3:5" ht="18">
      <c r="C525" s="26"/>
      <c r="E525" s="26"/>
    </row>
    <row r="526" spans="3:5" ht="18">
      <c r="C526" s="26"/>
      <c r="E526" s="26"/>
    </row>
    <row r="527" spans="3:5" ht="18">
      <c r="C527" s="26"/>
      <c r="E527" s="26"/>
    </row>
    <row r="528" spans="3:5" ht="18">
      <c r="C528" s="26"/>
      <c r="E528" s="26"/>
    </row>
    <row r="529" spans="3:5" ht="18">
      <c r="C529" s="26"/>
      <c r="E529" s="26"/>
    </row>
    <row r="530" spans="3:5" ht="18">
      <c r="C530" s="26"/>
      <c r="E530" s="26"/>
    </row>
    <row r="531" spans="3:5" ht="18">
      <c r="C531" s="26"/>
      <c r="E531" s="26"/>
    </row>
    <row r="532" spans="3:5" ht="18">
      <c r="C532" s="26"/>
      <c r="E532" s="26"/>
    </row>
    <row r="533" spans="3:5" ht="18">
      <c r="C533" s="26"/>
      <c r="E533" s="26"/>
    </row>
    <row r="534" spans="3:5" ht="18">
      <c r="C534" s="26"/>
      <c r="E534" s="26"/>
    </row>
    <row r="535" spans="3:5" ht="18">
      <c r="C535" s="26"/>
      <c r="E535" s="26"/>
    </row>
    <row r="536" spans="3:5" ht="18">
      <c r="C536" s="26"/>
      <c r="E536" s="26"/>
    </row>
    <row r="537" spans="3:5" ht="18">
      <c r="C537" s="26"/>
      <c r="E537" s="26"/>
    </row>
    <row r="538" spans="3:5" ht="18">
      <c r="C538" s="26"/>
      <c r="E538" s="26"/>
    </row>
    <row r="539" spans="3:5" ht="18">
      <c r="C539" s="26"/>
      <c r="E539" s="26"/>
    </row>
    <row r="540" spans="3:5" ht="18">
      <c r="C540" s="26"/>
      <c r="E540" s="26"/>
    </row>
    <row r="541" spans="3:5" ht="18">
      <c r="C541" s="26"/>
      <c r="E541" s="26"/>
    </row>
    <row r="542" spans="3:5" ht="18">
      <c r="C542" s="26"/>
      <c r="E542" s="26"/>
    </row>
    <row r="543" spans="3:5" ht="18">
      <c r="C543" s="26"/>
      <c r="E543" s="26"/>
    </row>
    <row r="544" spans="3:5" ht="18">
      <c r="C544" s="26"/>
      <c r="E544" s="26"/>
    </row>
    <row r="545" spans="3:5" ht="18">
      <c r="C545" s="26"/>
      <c r="E545" s="26"/>
    </row>
    <row r="546" spans="3:5" ht="18">
      <c r="C546" s="26"/>
      <c r="E546" s="26"/>
    </row>
    <row r="547" spans="3:5" ht="18">
      <c r="C547" s="26"/>
      <c r="E547" s="26"/>
    </row>
    <row r="548" spans="3:5" ht="18">
      <c r="C548" s="26"/>
      <c r="E548" s="26"/>
    </row>
    <row r="549" spans="3:5" ht="18">
      <c r="C549" s="26"/>
      <c r="E549" s="26"/>
    </row>
    <row r="550" spans="3:5" ht="18">
      <c r="C550" s="26"/>
      <c r="E550" s="26"/>
    </row>
    <row r="551" spans="3:5" ht="18">
      <c r="C551" s="26"/>
      <c r="E551" s="26"/>
    </row>
    <row r="552" spans="3:5" ht="18">
      <c r="C552" s="26"/>
      <c r="E552" s="26"/>
    </row>
    <row r="553" spans="3:5" ht="18">
      <c r="C553" s="26"/>
      <c r="E553" s="26"/>
    </row>
    <row r="554" spans="3:5" ht="18">
      <c r="C554" s="26"/>
      <c r="E554" s="26"/>
    </row>
    <row r="555" spans="3:5" ht="18">
      <c r="C555" s="26"/>
      <c r="E555" s="26"/>
    </row>
    <row r="556" spans="3:5" ht="18">
      <c r="C556" s="26"/>
      <c r="E556" s="26"/>
    </row>
    <row r="557" spans="3:5" ht="18">
      <c r="C557" s="26"/>
      <c r="E557" s="26"/>
    </row>
    <row r="558" spans="3:5" ht="18">
      <c r="C558" s="26"/>
      <c r="E558" s="26"/>
    </row>
    <row r="559" spans="3:5" ht="18">
      <c r="C559" s="26"/>
      <c r="E559" s="26"/>
    </row>
    <row r="560" spans="3:5" ht="18">
      <c r="C560" s="26"/>
      <c r="E560" s="26"/>
    </row>
    <row r="561" spans="3:5" ht="18">
      <c r="C561" s="26"/>
      <c r="E561" s="26"/>
    </row>
    <row r="562" spans="3:5" ht="18">
      <c r="C562" s="26"/>
      <c r="E562" s="26"/>
    </row>
    <row r="563" spans="3:5" ht="18">
      <c r="C563" s="26"/>
      <c r="E563" s="26"/>
    </row>
    <row r="564" spans="3:5" ht="18">
      <c r="C564" s="26"/>
      <c r="E564" s="26"/>
    </row>
    <row r="565" spans="3:5" ht="18">
      <c r="C565" s="26"/>
      <c r="E565" s="26"/>
    </row>
    <row r="566" spans="3:5" ht="18">
      <c r="C566" s="26"/>
      <c r="E566" s="26"/>
    </row>
    <row r="567" spans="3:5" ht="18">
      <c r="C567" s="26"/>
      <c r="E567" s="26"/>
    </row>
    <row r="568" spans="3:5" ht="18">
      <c r="C568" s="26"/>
      <c r="E568" s="26"/>
    </row>
    <row r="569" spans="3:5" ht="18">
      <c r="C569" s="26"/>
      <c r="E569" s="26"/>
    </row>
    <row r="570" spans="3:5" ht="18">
      <c r="C570" s="26"/>
      <c r="E570" s="26"/>
    </row>
    <row r="571" spans="3:5" ht="18">
      <c r="C571" s="26"/>
      <c r="E571" s="26"/>
    </row>
    <row r="572" spans="3:5" ht="18">
      <c r="C572" s="26"/>
      <c r="E572" s="26"/>
    </row>
    <row r="573" spans="3:5" ht="18">
      <c r="C573" s="26"/>
      <c r="E573" s="26"/>
    </row>
    <row r="574" spans="3:5" ht="18">
      <c r="C574" s="26"/>
      <c r="E574" s="26"/>
    </row>
    <row r="575" spans="3:5" ht="18">
      <c r="C575" s="26"/>
      <c r="E575" s="26"/>
    </row>
    <row r="576" spans="3:5" ht="18">
      <c r="C576" s="26"/>
      <c r="E576" s="26"/>
    </row>
    <row r="577" spans="3:5" ht="18">
      <c r="C577" s="26"/>
      <c r="E577" s="26"/>
    </row>
    <row r="578" spans="3:5" ht="18">
      <c r="C578" s="26"/>
      <c r="E578" s="26"/>
    </row>
    <row r="579" spans="3:5" ht="18">
      <c r="C579" s="26"/>
      <c r="E579" s="26"/>
    </row>
    <row r="580" spans="3:5" ht="18">
      <c r="C580" s="26"/>
      <c r="E580" s="26"/>
    </row>
    <row r="581" spans="3:5" ht="18">
      <c r="C581" s="26"/>
      <c r="E581" s="26"/>
    </row>
    <row r="582" spans="3:5" ht="18">
      <c r="C582" s="26"/>
      <c r="E582" s="26"/>
    </row>
    <row r="583" spans="3:5" ht="18">
      <c r="C583" s="26"/>
      <c r="E583" s="26"/>
    </row>
    <row r="584" spans="3:5" ht="18">
      <c r="C584" s="26"/>
      <c r="E584" s="26"/>
    </row>
    <row r="585" spans="3:5" ht="18">
      <c r="C585" s="26"/>
      <c r="E585" s="26"/>
    </row>
    <row r="586" spans="3:5" ht="18">
      <c r="C586" s="26"/>
      <c r="E586" s="26"/>
    </row>
    <row r="587" spans="3:5" ht="18">
      <c r="C587" s="26"/>
      <c r="E587" s="26"/>
    </row>
    <row r="588" spans="3:5" ht="18">
      <c r="C588" s="26"/>
      <c r="E588" s="26"/>
    </row>
    <row r="589" spans="3:5" ht="18">
      <c r="C589" s="26"/>
      <c r="E589" s="26"/>
    </row>
    <row r="590" spans="3:5" ht="18">
      <c r="C590" s="26"/>
      <c r="E590" s="26"/>
    </row>
    <row r="591" spans="3:5" ht="18">
      <c r="C591" s="26"/>
      <c r="E591" s="26"/>
    </row>
    <row r="592" spans="3:5" ht="18">
      <c r="C592" s="26"/>
      <c r="E592" s="26"/>
    </row>
    <row r="593" spans="3:5" ht="18">
      <c r="C593" s="26"/>
      <c r="E593" s="26"/>
    </row>
    <row r="594" spans="3:5" ht="18">
      <c r="C594" s="26"/>
      <c r="E594" s="26"/>
    </row>
    <row r="595" spans="3:5" ht="18">
      <c r="C595" s="26"/>
      <c r="E595" s="26"/>
    </row>
    <row r="596" spans="3:5" ht="18">
      <c r="C596" s="26"/>
      <c r="E596" s="26"/>
    </row>
    <row r="597" spans="3:5" ht="18">
      <c r="C597" s="26"/>
      <c r="E597" s="26"/>
    </row>
    <row r="598" spans="3:5" ht="18">
      <c r="C598" s="26"/>
      <c r="E598" s="26"/>
    </row>
    <row r="599" spans="3:5" ht="18">
      <c r="C599" s="26"/>
      <c r="E599" s="26"/>
    </row>
    <row r="600" spans="3:5" ht="18">
      <c r="C600" s="26"/>
      <c r="E600" s="26"/>
    </row>
    <row r="601" spans="3:5" ht="18">
      <c r="C601" s="26"/>
      <c r="E601" s="26"/>
    </row>
    <row r="602" spans="3:5" ht="18">
      <c r="C602" s="26"/>
      <c r="E602" s="26"/>
    </row>
    <row r="603" spans="3:5" ht="18">
      <c r="C603" s="26"/>
      <c r="E603" s="26"/>
    </row>
    <row r="604" spans="3:5" ht="18">
      <c r="C604" s="26"/>
      <c r="E604" s="26"/>
    </row>
    <row r="605" spans="3:5" ht="18">
      <c r="C605" s="26"/>
      <c r="E605" s="26"/>
    </row>
    <row r="606" spans="3:5" ht="18">
      <c r="C606" s="26"/>
      <c r="E606" s="26"/>
    </row>
    <row r="607" spans="3:5" ht="18">
      <c r="C607" s="26"/>
      <c r="E607" s="26"/>
    </row>
    <row r="608" spans="3:5" ht="18">
      <c r="C608" s="26"/>
      <c r="E608" s="26"/>
    </row>
    <row r="609" spans="3:5" ht="18">
      <c r="C609" s="26"/>
      <c r="E609" s="26"/>
    </row>
    <row r="610" spans="3:5" ht="18">
      <c r="C610" s="26"/>
      <c r="E610" s="26"/>
    </row>
    <row r="611" spans="3:5" ht="18">
      <c r="C611" s="26"/>
      <c r="E611" s="26"/>
    </row>
    <row r="612" spans="3:5" ht="18">
      <c r="C612" s="26"/>
      <c r="E612" s="26"/>
    </row>
    <row r="613" spans="3:5" ht="18">
      <c r="C613" s="26"/>
      <c r="E613" s="26"/>
    </row>
    <row r="614" spans="3:5" ht="18">
      <c r="C614" s="26"/>
      <c r="E614" s="26"/>
    </row>
    <row r="615" spans="3:5" ht="18">
      <c r="C615" s="26"/>
      <c r="E615" s="26"/>
    </row>
    <row r="616" spans="3:5" ht="18">
      <c r="C616" s="26"/>
      <c r="E616" s="26"/>
    </row>
    <row r="617" spans="3:5" ht="18">
      <c r="C617" s="26"/>
      <c r="E617" s="26"/>
    </row>
    <row r="618" spans="3:5" ht="18">
      <c r="C618" s="26"/>
      <c r="E618" s="26"/>
    </row>
    <row r="619" spans="3:5" ht="18">
      <c r="C619" s="26"/>
      <c r="E619" s="26"/>
    </row>
    <row r="620" spans="3:5" ht="18">
      <c r="C620" s="26"/>
      <c r="E620" s="26"/>
    </row>
    <row r="621" spans="3:5" ht="18">
      <c r="C621" s="26"/>
      <c r="E621" s="26"/>
    </row>
    <row r="622" spans="3:5" ht="18">
      <c r="C622" s="26"/>
      <c r="E622" s="26"/>
    </row>
    <row r="623" ht="18">
      <c r="E623" s="26"/>
    </row>
    <row r="624" ht="18">
      <c r="E624" s="26"/>
    </row>
    <row r="625" ht="18">
      <c r="E625" s="26"/>
    </row>
    <row r="626" ht="18">
      <c r="E626" s="26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2017-05-17T09:46:19Z</cp:lastPrinted>
  <dcterms:created xsi:type="dcterms:W3CDTF">2003-04-04T06:54:01Z</dcterms:created>
  <dcterms:modified xsi:type="dcterms:W3CDTF">2017-05-17T09:46:56Z</dcterms:modified>
  <cp:category/>
  <cp:version/>
  <cp:contentType/>
  <cp:contentStatus/>
</cp:coreProperties>
</file>